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1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aut-Commissariat/Desktop/"/>
    </mc:Choice>
  </mc:AlternateContent>
  <bookViews>
    <workbookView xWindow="0" yWindow="460" windowWidth="28800" windowHeight="16340" tabRatio="846"/>
  </bookViews>
  <sheets>
    <sheet name="Bureau de vote" sheetId="2" r:id="rId1"/>
    <sheet name="Commune PF" sheetId="3" r:id="rId2"/>
    <sheet name="Archipel - IDV" sheetId="11" r:id="rId3"/>
    <sheet name="Archipel - ISLV" sheetId="10" r:id="rId4"/>
    <sheet name="Archipel - TG" sheetId="9" r:id="rId5"/>
    <sheet name="Archipel - Australes" sheetId="8" r:id="rId6"/>
    <sheet name="Archipels - Marquises" sheetId="7" r:id="rId7"/>
    <sheet name="Circo1 legislative" sheetId="4" r:id="rId8"/>
    <sheet name="Circo2 legislative" sheetId="5" r:id="rId9"/>
    <sheet name="Circo3 legislative" sheetId="6" r:id="rId10"/>
    <sheet name="Camembert PF" sheetId="12" r:id="rId11"/>
  </sheets>
  <definedNames>
    <definedName name="_xlnm._FilterDatabase" localSheetId="0" hidden="1">'Bureau de vote'!$A$4:$C$288</definedName>
    <definedName name="_xlnm.Print_Area" localSheetId="1">'Commune PF'!$A$1:$AE$58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284" i="2" l="1"/>
  <c r="AI283" i="2"/>
  <c r="AI282" i="2"/>
  <c r="AI281" i="2"/>
  <c r="O291" i="2"/>
  <c r="M84" i="6"/>
  <c r="P291" i="2"/>
  <c r="N84" i="6"/>
  <c r="Q291" i="2"/>
  <c r="O84" i="6"/>
  <c r="R291" i="2"/>
  <c r="P84" i="6"/>
  <c r="S291" i="2"/>
  <c r="Q84" i="6"/>
  <c r="T291" i="2"/>
  <c r="R84" i="6"/>
  <c r="U291" i="2"/>
  <c r="S84" i="6"/>
  <c r="V291" i="2"/>
  <c r="T84" i="6"/>
  <c r="W291" i="2"/>
  <c r="U84" i="6"/>
  <c r="X291" i="2"/>
  <c r="V84" i="6"/>
  <c r="Y291" i="2"/>
  <c r="W84" i="6"/>
  <c r="Z291" i="2"/>
  <c r="X84" i="6"/>
  <c r="AA291" i="2"/>
  <c r="Y84" i="6"/>
  <c r="AB291" i="2"/>
  <c r="Z84" i="6"/>
  <c r="AC291" i="2"/>
  <c r="AA84" i="6"/>
  <c r="AD291" i="2"/>
  <c r="AB84" i="6"/>
  <c r="AE291" i="2"/>
  <c r="AC84" i="6"/>
  <c r="AF291" i="2"/>
  <c r="AD84" i="6"/>
  <c r="AG291" i="2"/>
  <c r="AE84" i="6"/>
  <c r="AH291" i="2"/>
  <c r="AF84" i="6"/>
  <c r="N291" i="2"/>
  <c r="L84" i="6"/>
  <c r="M291" i="2"/>
  <c r="K84" i="6"/>
  <c r="I5" i="2"/>
  <c r="I8" i="2"/>
  <c r="I15" i="2"/>
  <c r="I19" i="2"/>
  <c r="I25" i="2"/>
  <c r="I40" i="2"/>
  <c r="I46" i="2"/>
  <c r="I49" i="2"/>
  <c r="I52" i="2"/>
  <c r="I54" i="2"/>
  <c r="I58" i="2"/>
  <c r="I61" i="2"/>
  <c r="I70" i="2"/>
  <c r="I77" i="2"/>
  <c r="I86" i="2"/>
  <c r="I100" i="2"/>
  <c r="I106" i="2"/>
  <c r="I109" i="2"/>
  <c r="I111" i="2"/>
  <c r="I122" i="2"/>
  <c r="I125" i="2"/>
  <c r="I131" i="2"/>
  <c r="I135" i="2"/>
  <c r="I144" i="2"/>
  <c r="I152" i="2"/>
  <c r="I168" i="2"/>
  <c r="I179" i="2"/>
  <c r="I181" i="2"/>
  <c r="I197" i="2"/>
  <c r="I202" i="2"/>
  <c r="I208" i="2"/>
  <c r="I210" i="2"/>
  <c r="I213" i="2"/>
  <c r="I217" i="2"/>
  <c r="I221" i="2"/>
  <c r="I230" i="2"/>
  <c r="I235" i="2"/>
  <c r="I244" i="2"/>
  <c r="I248" i="2"/>
  <c r="I251" i="2"/>
  <c r="I256" i="2"/>
  <c r="I258" i="2"/>
  <c r="I263" i="2"/>
  <c r="I267" i="2"/>
  <c r="I273" i="2"/>
  <c r="I275" i="2"/>
  <c r="I278" i="2"/>
  <c r="I285" i="2"/>
  <c r="I293" i="2"/>
  <c r="E5" i="2"/>
  <c r="E8" i="2"/>
  <c r="E15" i="2"/>
  <c r="E19" i="2"/>
  <c r="E25" i="2"/>
  <c r="E40" i="2"/>
  <c r="E46" i="2"/>
  <c r="E49" i="2"/>
  <c r="E52" i="2"/>
  <c r="E54" i="2"/>
  <c r="E58" i="2"/>
  <c r="E61" i="2"/>
  <c r="E70" i="2"/>
  <c r="E77" i="2"/>
  <c r="E86" i="2"/>
  <c r="E100" i="2"/>
  <c r="E106" i="2"/>
  <c r="E109" i="2"/>
  <c r="E111" i="2"/>
  <c r="E122" i="2"/>
  <c r="E125" i="2"/>
  <c r="E131" i="2"/>
  <c r="E135" i="2"/>
  <c r="E144" i="2"/>
  <c r="E152" i="2"/>
  <c r="E168" i="2"/>
  <c r="E179" i="2"/>
  <c r="E181" i="2"/>
  <c r="E197" i="2"/>
  <c r="E202" i="2"/>
  <c r="E208" i="2"/>
  <c r="E210" i="2"/>
  <c r="E213" i="2"/>
  <c r="E217" i="2"/>
  <c r="E221" i="2"/>
  <c r="E230" i="2"/>
  <c r="E235" i="2"/>
  <c r="E244" i="2"/>
  <c r="E248" i="2"/>
  <c r="E251" i="2"/>
  <c r="E256" i="2"/>
  <c r="E258" i="2"/>
  <c r="E263" i="2"/>
  <c r="E267" i="2"/>
  <c r="E273" i="2"/>
  <c r="E275" i="2"/>
  <c r="E278" i="2"/>
  <c r="E285" i="2"/>
  <c r="E293" i="2"/>
  <c r="J293" i="2"/>
  <c r="H72" i="9"/>
  <c r="O5" i="2"/>
  <c r="O8" i="2"/>
  <c r="O15" i="2"/>
  <c r="O19" i="2"/>
  <c r="O25" i="2"/>
  <c r="O40" i="2"/>
  <c r="O46" i="2"/>
  <c r="O49" i="2"/>
  <c r="O52" i="2"/>
  <c r="O54" i="2"/>
  <c r="O58" i="2"/>
  <c r="O61" i="2"/>
  <c r="O70" i="2"/>
  <c r="O77" i="2"/>
  <c r="O86" i="2"/>
  <c r="O100" i="2"/>
  <c r="O106" i="2"/>
  <c r="O109" i="2"/>
  <c r="O111" i="2"/>
  <c r="O122" i="2"/>
  <c r="O125" i="2"/>
  <c r="O131" i="2"/>
  <c r="O135" i="2"/>
  <c r="O144" i="2"/>
  <c r="O152" i="2"/>
  <c r="O168" i="2"/>
  <c r="O179" i="2"/>
  <c r="O181" i="2"/>
  <c r="O197" i="2"/>
  <c r="O202" i="2"/>
  <c r="O208" i="2"/>
  <c r="O210" i="2"/>
  <c r="O213" i="2"/>
  <c r="O217" i="2"/>
  <c r="O221" i="2"/>
  <c r="O230" i="2"/>
  <c r="O235" i="2"/>
  <c r="O244" i="2"/>
  <c r="O248" i="2"/>
  <c r="O251" i="2"/>
  <c r="O256" i="2"/>
  <c r="O258" i="2"/>
  <c r="O263" i="2"/>
  <c r="O267" i="2"/>
  <c r="O273" i="2"/>
  <c r="O275" i="2"/>
  <c r="O278" i="2"/>
  <c r="O285" i="2"/>
  <c r="O293" i="2"/>
  <c r="L5" i="2"/>
  <c r="L8" i="2"/>
  <c r="L15" i="2"/>
  <c r="L19" i="2"/>
  <c r="L28" i="2"/>
  <c r="L25" i="2"/>
  <c r="L40" i="2"/>
  <c r="L46" i="2"/>
  <c r="L49" i="2"/>
  <c r="L52" i="2"/>
  <c r="L54" i="2"/>
  <c r="L58" i="2"/>
  <c r="L61" i="2"/>
  <c r="L70" i="2"/>
  <c r="L77" i="2"/>
  <c r="L86" i="2"/>
  <c r="L100" i="2"/>
  <c r="L106" i="2"/>
  <c r="L109" i="2"/>
  <c r="L111" i="2"/>
  <c r="L122" i="2"/>
  <c r="L125" i="2"/>
  <c r="L131" i="2"/>
  <c r="L135" i="2"/>
  <c r="L144" i="2"/>
  <c r="L152" i="2"/>
  <c r="L168" i="2"/>
  <c r="L179" i="2"/>
  <c r="L181" i="2"/>
  <c r="L197" i="2"/>
  <c r="L202" i="2"/>
  <c r="L208" i="2"/>
  <c r="L210" i="2"/>
  <c r="L213" i="2"/>
  <c r="L217" i="2"/>
  <c r="L221" i="2"/>
  <c r="L230" i="2"/>
  <c r="L235" i="2"/>
  <c r="L244" i="2"/>
  <c r="L248" i="2"/>
  <c r="L251" i="2"/>
  <c r="L256" i="2"/>
  <c r="L258" i="2"/>
  <c r="L263" i="2"/>
  <c r="L267" i="2"/>
  <c r="L273" i="2"/>
  <c r="L275" i="2"/>
  <c r="L278" i="2"/>
  <c r="L285" i="2"/>
  <c r="L293" i="2"/>
  <c r="P293" i="2"/>
  <c r="N72" i="9"/>
  <c r="Q5" i="2"/>
  <c r="Q8" i="2"/>
  <c r="Q15" i="2"/>
  <c r="Q19" i="2"/>
  <c r="Q25" i="2"/>
  <c r="Q40" i="2"/>
  <c r="Q46" i="2"/>
  <c r="Q49" i="2"/>
  <c r="Q52" i="2"/>
  <c r="Q54" i="2"/>
  <c r="Q58" i="2"/>
  <c r="Q61" i="2"/>
  <c r="Q70" i="2"/>
  <c r="Q77" i="2"/>
  <c r="Q86" i="2"/>
  <c r="Q100" i="2"/>
  <c r="Q106" i="2"/>
  <c r="Q109" i="2"/>
  <c r="Q111" i="2"/>
  <c r="Q122" i="2"/>
  <c r="Q125" i="2"/>
  <c r="Q131" i="2"/>
  <c r="Q135" i="2"/>
  <c r="Q144" i="2"/>
  <c r="Q152" i="2"/>
  <c r="Q168" i="2"/>
  <c r="Q179" i="2"/>
  <c r="Q181" i="2"/>
  <c r="Q197" i="2"/>
  <c r="Q202" i="2"/>
  <c r="Q208" i="2"/>
  <c r="Q210" i="2"/>
  <c r="Q213" i="2"/>
  <c r="Q217" i="2"/>
  <c r="Q221" i="2"/>
  <c r="Q230" i="2"/>
  <c r="Q235" i="2"/>
  <c r="Q244" i="2"/>
  <c r="Q248" i="2"/>
  <c r="Q251" i="2"/>
  <c r="Q256" i="2"/>
  <c r="Q258" i="2"/>
  <c r="Q263" i="2"/>
  <c r="Q267" i="2"/>
  <c r="Q273" i="2"/>
  <c r="Q275" i="2"/>
  <c r="Q278" i="2"/>
  <c r="Q285" i="2"/>
  <c r="Q293" i="2"/>
  <c r="O72" i="9"/>
  <c r="R293" i="2"/>
  <c r="P72" i="9"/>
  <c r="S5" i="2"/>
  <c r="S8" i="2"/>
  <c r="S15" i="2"/>
  <c r="S19" i="2"/>
  <c r="S25" i="2"/>
  <c r="S40" i="2"/>
  <c r="S46" i="2"/>
  <c r="S49" i="2"/>
  <c r="S52" i="2"/>
  <c r="S54" i="2"/>
  <c r="S58" i="2"/>
  <c r="S61" i="2"/>
  <c r="S70" i="2"/>
  <c r="S77" i="2"/>
  <c r="S86" i="2"/>
  <c r="S100" i="2"/>
  <c r="S106" i="2"/>
  <c r="S109" i="2"/>
  <c r="S111" i="2"/>
  <c r="S122" i="2"/>
  <c r="S125" i="2"/>
  <c r="S131" i="2"/>
  <c r="S135" i="2"/>
  <c r="S144" i="2"/>
  <c r="S152" i="2"/>
  <c r="S168" i="2"/>
  <c r="S179" i="2"/>
  <c r="S181" i="2"/>
  <c r="S197" i="2"/>
  <c r="S202" i="2"/>
  <c r="S208" i="2"/>
  <c r="S210" i="2"/>
  <c r="S213" i="2"/>
  <c r="S217" i="2"/>
  <c r="S221" i="2"/>
  <c r="S230" i="2"/>
  <c r="S235" i="2"/>
  <c r="S244" i="2"/>
  <c r="S248" i="2"/>
  <c r="S251" i="2"/>
  <c r="S256" i="2"/>
  <c r="S258" i="2"/>
  <c r="S263" i="2"/>
  <c r="S267" i="2"/>
  <c r="S273" i="2"/>
  <c r="S275" i="2"/>
  <c r="S278" i="2"/>
  <c r="S285" i="2"/>
  <c r="S293" i="2"/>
  <c r="Q72" i="9"/>
  <c r="T293" i="2"/>
  <c r="R72" i="9"/>
  <c r="U5" i="2"/>
  <c r="U8" i="2"/>
  <c r="U15" i="2"/>
  <c r="U19" i="2"/>
  <c r="U25" i="2"/>
  <c r="U40" i="2"/>
  <c r="U46" i="2"/>
  <c r="U49" i="2"/>
  <c r="U52" i="2"/>
  <c r="U54" i="2"/>
  <c r="U58" i="2"/>
  <c r="U61" i="2"/>
  <c r="U70" i="2"/>
  <c r="U77" i="2"/>
  <c r="U86" i="2"/>
  <c r="U100" i="2"/>
  <c r="U106" i="2"/>
  <c r="U109" i="2"/>
  <c r="U111" i="2"/>
  <c r="U122" i="2"/>
  <c r="U125" i="2"/>
  <c r="U131" i="2"/>
  <c r="U135" i="2"/>
  <c r="U144" i="2"/>
  <c r="U152" i="2"/>
  <c r="U168" i="2"/>
  <c r="U179" i="2"/>
  <c r="U181" i="2"/>
  <c r="U197" i="2"/>
  <c r="U202" i="2"/>
  <c r="U208" i="2"/>
  <c r="U210" i="2"/>
  <c r="U213" i="2"/>
  <c r="U217" i="2"/>
  <c r="U221" i="2"/>
  <c r="U230" i="2"/>
  <c r="U235" i="2"/>
  <c r="U244" i="2"/>
  <c r="U248" i="2"/>
  <c r="U251" i="2"/>
  <c r="U256" i="2"/>
  <c r="U258" i="2"/>
  <c r="U263" i="2"/>
  <c r="U267" i="2"/>
  <c r="U273" i="2"/>
  <c r="U275" i="2"/>
  <c r="U278" i="2"/>
  <c r="U285" i="2"/>
  <c r="U293" i="2"/>
  <c r="S72" i="9"/>
  <c r="V293" i="2"/>
  <c r="T72" i="9"/>
  <c r="W5" i="2"/>
  <c r="W8" i="2"/>
  <c r="W15" i="2"/>
  <c r="W19" i="2"/>
  <c r="W25" i="2"/>
  <c r="W40" i="2"/>
  <c r="W46" i="2"/>
  <c r="W49" i="2"/>
  <c r="W52" i="2"/>
  <c r="W54" i="2"/>
  <c r="W58" i="2"/>
  <c r="W61" i="2"/>
  <c r="W70" i="2"/>
  <c r="W77" i="2"/>
  <c r="W86" i="2"/>
  <c r="W100" i="2"/>
  <c r="W106" i="2"/>
  <c r="W109" i="2"/>
  <c r="W111" i="2"/>
  <c r="W122" i="2"/>
  <c r="W125" i="2"/>
  <c r="W131" i="2"/>
  <c r="W135" i="2"/>
  <c r="W144" i="2"/>
  <c r="W152" i="2"/>
  <c r="W168" i="2"/>
  <c r="W179" i="2"/>
  <c r="W181" i="2"/>
  <c r="W197" i="2"/>
  <c r="W202" i="2"/>
  <c r="W208" i="2"/>
  <c r="W210" i="2"/>
  <c r="W213" i="2"/>
  <c r="W217" i="2"/>
  <c r="W221" i="2"/>
  <c r="W230" i="2"/>
  <c r="W235" i="2"/>
  <c r="W244" i="2"/>
  <c r="W248" i="2"/>
  <c r="W251" i="2"/>
  <c r="W256" i="2"/>
  <c r="W258" i="2"/>
  <c r="W263" i="2"/>
  <c r="W267" i="2"/>
  <c r="W273" i="2"/>
  <c r="W275" i="2"/>
  <c r="W278" i="2"/>
  <c r="W285" i="2"/>
  <c r="W293" i="2"/>
  <c r="U72" i="9"/>
  <c r="X293" i="2"/>
  <c r="V72" i="9"/>
  <c r="Y5" i="2"/>
  <c r="Y8" i="2"/>
  <c r="Y15" i="2"/>
  <c r="Y19" i="2"/>
  <c r="Y25" i="2"/>
  <c r="Y40" i="2"/>
  <c r="Y46" i="2"/>
  <c r="Y49" i="2"/>
  <c r="Y52" i="2"/>
  <c r="Y54" i="2"/>
  <c r="Y58" i="2"/>
  <c r="Y61" i="2"/>
  <c r="Y70" i="2"/>
  <c r="Y77" i="2"/>
  <c r="Y86" i="2"/>
  <c r="Y100" i="2"/>
  <c r="Y106" i="2"/>
  <c r="Y109" i="2"/>
  <c r="Y111" i="2"/>
  <c r="Y122" i="2"/>
  <c r="Y125" i="2"/>
  <c r="Y131" i="2"/>
  <c r="Y135" i="2"/>
  <c r="Y144" i="2"/>
  <c r="Y152" i="2"/>
  <c r="Y168" i="2"/>
  <c r="Y179" i="2"/>
  <c r="Y181" i="2"/>
  <c r="Y197" i="2"/>
  <c r="Y202" i="2"/>
  <c r="Y208" i="2"/>
  <c r="Y210" i="2"/>
  <c r="Y213" i="2"/>
  <c r="Y217" i="2"/>
  <c r="Y221" i="2"/>
  <c r="Y230" i="2"/>
  <c r="Y235" i="2"/>
  <c r="Y244" i="2"/>
  <c r="Y248" i="2"/>
  <c r="Y251" i="2"/>
  <c r="Y256" i="2"/>
  <c r="Y258" i="2"/>
  <c r="Y263" i="2"/>
  <c r="Y267" i="2"/>
  <c r="Y273" i="2"/>
  <c r="Y275" i="2"/>
  <c r="Y278" i="2"/>
  <c r="Y285" i="2"/>
  <c r="Y293" i="2"/>
  <c r="W72" i="9"/>
  <c r="Z293" i="2"/>
  <c r="X72" i="9"/>
  <c r="AA5" i="2"/>
  <c r="AA8" i="2"/>
  <c r="AA15" i="2"/>
  <c r="AA19" i="2"/>
  <c r="AA25" i="2"/>
  <c r="AA40" i="2"/>
  <c r="AA46" i="2"/>
  <c r="AA49" i="2"/>
  <c r="AA52" i="2"/>
  <c r="AA54" i="2"/>
  <c r="AA58" i="2"/>
  <c r="AA61" i="2"/>
  <c r="AA70" i="2"/>
  <c r="AA77" i="2"/>
  <c r="AA86" i="2"/>
  <c r="AA100" i="2"/>
  <c r="AA106" i="2"/>
  <c r="AA109" i="2"/>
  <c r="AA111" i="2"/>
  <c r="AA122" i="2"/>
  <c r="AA125" i="2"/>
  <c r="AA131" i="2"/>
  <c r="AA135" i="2"/>
  <c r="AA144" i="2"/>
  <c r="AA152" i="2"/>
  <c r="AA168" i="2"/>
  <c r="AA179" i="2"/>
  <c r="AA181" i="2"/>
  <c r="AA197" i="2"/>
  <c r="AA202" i="2"/>
  <c r="AA208" i="2"/>
  <c r="AA210" i="2"/>
  <c r="AA213" i="2"/>
  <c r="AA217" i="2"/>
  <c r="AA221" i="2"/>
  <c r="AA230" i="2"/>
  <c r="AA235" i="2"/>
  <c r="AA244" i="2"/>
  <c r="AA248" i="2"/>
  <c r="AA251" i="2"/>
  <c r="AA256" i="2"/>
  <c r="AA258" i="2"/>
  <c r="AA263" i="2"/>
  <c r="AA267" i="2"/>
  <c r="AA273" i="2"/>
  <c r="AA275" i="2"/>
  <c r="AA278" i="2"/>
  <c r="AA285" i="2"/>
  <c r="AA293" i="2"/>
  <c r="Y72" i="9"/>
  <c r="AB293" i="2"/>
  <c r="Z72" i="9"/>
  <c r="AC5" i="2"/>
  <c r="AC8" i="2"/>
  <c r="AC15" i="2"/>
  <c r="AC19" i="2"/>
  <c r="AC25" i="2"/>
  <c r="AC40" i="2"/>
  <c r="AC46" i="2"/>
  <c r="AC49" i="2"/>
  <c r="AC52" i="2"/>
  <c r="AC54" i="2"/>
  <c r="AC58" i="2"/>
  <c r="AC61" i="2"/>
  <c r="AC70" i="2"/>
  <c r="AC77" i="2"/>
  <c r="AC86" i="2"/>
  <c r="AC100" i="2"/>
  <c r="AC106" i="2"/>
  <c r="AC109" i="2"/>
  <c r="AC111" i="2"/>
  <c r="AC122" i="2"/>
  <c r="AC125" i="2"/>
  <c r="AC131" i="2"/>
  <c r="AC135" i="2"/>
  <c r="AC144" i="2"/>
  <c r="AC152" i="2"/>
  <c r="AC168" i="2"/>
  <c r="AC179" i="2"/>
  <c r="AC181" i="2"/>
  <c r="AC197" i="2"/>
  <c r="AC202" i="2"/>
  <c r="AC208" i="2"/>
  <c r="AC210" i="2"/>
  <c r="AC213" i="2"/>
  <c r="AC217" i="2"/>
  <c r="AC221" i="2"/>
  <c r="AC230" i="2"/>
  <c r="AC235" i="2"/>
  <c r="AC244" i="2"/>
  <c r="AC248" i="2"/>
  <c r="AC251" i="2"/>
  <c r="AC256" i="2"/>
  <c r="AC258" i="2"/>
  <c r="AC263" i="2"/>
  <c r="AC267" i="2"/>
  <c r="AC273" i="2"/>
  <c r="AC275" i="2"/>
  <c r="AC278" i="2"/>
  <c r="AC285" i="2"/>
  <c r="AC293" i="2"/>
  <c r="AA72" i="9"/>
  <c r="AD293" i="2"/>
  <c r="AB72" i="9"/>
  <c r="AE5" i="2"/>
  <c r="AE8" i="2"/>
  <c r="AE15" i="2"/>
  <c r="AE19" i="2"/>
  <c r="AE25" i="2"/>
  <c r="AE40" i="2"/>
  <c r="AE46" i="2"/>
  <c r="AE49" i="2"/>
  <c r="AE52" i="2"/>
  <c r="AE54" i="2"/>
  <c r="AE58" i="2"/>
  <c r="AE61" i="2"/>
  <c r="AE70" i="2"/>
  <c r="AE77" i="2"/>
  <c r="AE86" i="2"/>
  <c r="AE100" i="2"/>
  <c r="AE106" i="2"/>
  <c r="AE109" i="2"/>
  <c r="AE111" i="2"/>
  <c r="AE122" i="2"/>
  <c r="AE125" i="2"/>
  <c r="AE131" i="2"/>
  <c r="AE135" i="2"/>
  <c r="AE144" i="2"/>
  <c r="AE152" i="2"/>
  <c r="AE168" i="2"/>
  <c r="AE179" i="2"/>
  <c r="AE181" i="2"/>
  <c r="AE197" i="2"/>
  <c r="AE202" i="2"/>
  <c r="AE208" i="2"/>
  <c r="AE210" i="2"/>
  <c r="AE213" i="2"/>
  <c r="AE217" i="2"/>
  <c r="AE221" i="2"/>
  <c r="AE230" i="2"/>
  <c r="AE235" i="2"/>
  <c r="AE244" i="2"/>
  <c r="AE248" i="2"/>
  <c r="AE251" i="2"/>
  <c r="AE256" i="2"/>
  <c r="AE258" i="2"/>
  <c r="AE263" i="2"/>
  <c r="AE267" i="2"/>
  <c r="AE273" i="2"/>
  <c r="AE275" i="2"/>
  <c r="AE278" i="2"/>
  <c r="AE285" i="2"/>
  <c r="AE293" i="2"/>
  <c r="AC72" i="9"/>
  <c r="AF293" i="2"/>
  <c r="AD72" i="9"/>
  <c r="AG5" i="2"/>
  <c r="AG8" i="2"/>
  <c r="AG15" i="2"/>
  <c r="AG19" i="2"/>
  <c r="AG25" i="2"/>
  <c r="AG40" i="2"/>
  <c r="AG46" i="2"/>
  <c r="AG49" i="2"/>
  <c r="AG52" i="2"/>
  <c r="AG54" i="2"/>
  <c r="AG58" i="2"/>
  <c r="AG61" i="2"/>
  <c r="AG70" i="2"/>
  <c r="AG77" i="2"/>
  <c r="AG86" i="2"/>
  <c r="AG100" i="2"/>
  <c r="AG106" i="2"/>
  <c r="AG109" i="2"/>
  <c r="AG111" i="2"/>
  <c r="AG122" i="2"/>
  <c r="AG125" i="2"/>
  <c r="AG131" i="2"/>
  <c r="AG135" i="2"/>
  <c r="AG144" i="2"/>
  <c r="AG152" i="2"/>
  <c r="AG168" i="2"/>
  <c r="AG179" i="2"/>
  <c r="AG181" i="2"/>
  <c r="AG197" i="2"/>
  <c r="AG202" i="2"/>
  <c r="AG208" i="2"/>
  <c r="AG210" i="2"/>
  <c r="AG213" i="2"/>
  <c r="AG217" i="2"/>
  <c r="AG221" i="2"/>
  <c r="AG230" i="2"/>
  <c r="AG235" i="2"/>
  <c r="AG244" i="2"/>
  <c r="AG248" i="2"/>
  <c r="AG251" i="2"/>
  <c r="AG256" i="2"/>
  <c r="AG258" i="2"/>
  <c r="AG263" i="2"/>
  <c r="AG267" i="2"/>
  <c r="AG273" i="2"/>
  <c r="AG275" i="2"/>
  <c r="AG278" i="2"/>
  <c r="AG285" i="2"/>
  <c r="AG293" i="2"/>
  <c r="AE72" i="9"/>
  <c r="AH293" i="2"/>
  <c r="AF72" i="9"/>
  <c r="M72" i="9"/>
  <c r="M5" i="2"/>
  <c r="M8" i="2"/>
  <c r="M15" i="2"/>
  <c r="M19" i="2"/>
  <c r="M25" i="2"/>
  <c r="M40" i="2"/>
  <c r="M46" i="2"/>
  <c r="M49" i="2"/>
  <c r="M52" i="2"/>
  <c r="M54" i="2"/>
  <c r="M58" i="2"/>
  <c r="M61" i="2"/>
  <c r="M70" i="2"/>
  <c r="M77" i="2"/>
  <c r="M86" i="2"/>
  <c r="M100" i="2"/>
  <c r="M106" i="2"/>
  <c r="M109" i="2"/>
  <c r="M111" i="2"/>
  <c r="M122" i="2"/>
  <c r="M125" i="2"/>
  <c r="M131" i="2"/>
  <c r="M135" i="2"/>
  <c r="M144" i="2"/>
  <c r="M152" i="2"/>
  <c r="M168" i="2"/>
  <c r="M179" i="2"/>
  <c r="M181" i="2"/>
  <c r="M197" i="2"/>
  <c r="M202" i="2"/>
  <c r="M208" i="2"/>
  <c r="M210" i="2"/>
  <c r="M213" i="2"/>
  <c r="M217" i="2"/>
  <c r="M221" i="2"/>
  <c r="M230" i="2"/>
  <c r="M235" i="2"/>
  <c r="M244" i="2"/>
  <c r="M248" i="2"/>
  <c r="M251" i="2"/>
  <c r="M256" i="2"/>
  <c r="M258" i="2"/>
  <c r="M263" i="2"/>
  <c r="M267" i="2"/>
  <c r="M273" i="2"/>
  <c r="M275" i="2"/>
  <c r="M278" i="2"/>
  <c r="M285" i="2"/>
  <c r="M293" i="2"/>
  <c r="K72" i="9"/>
  <c r="G235" i="2"/>
  <c r="G19" i="2"/>
  <c r="G197" i="2"/>
  <c r="G221" i="2"/>
  <c r="G263" i="2"/>
  <c r="G5" i="2"/>
  <c r="G8" i="2"/>
  <c r="G15" i="2"/>
  <c r="G25" i="2"/>
  <c r="G40" i="2"/>
  <c r="G46" i="2"/>
  <c r="G49" i="2"/>
  <c r="G52" i="2"/>
  <c r="G54" i="2"/>
  <c r="G58" i="2"/>
  <c r="G61" i="2"/>
  <c r="G70" i="2"/>
  <c r="G77" i="2"/>
  <c r="G86" i="2"/>
  <c r="G100" i="2"/>
  <c r="G106" i="2"/>
  <c r="G109" i="2"/>
  <c r="G111" i="2"/>
  <c r="G122" i="2"/>
  <c r="G125" i="2"/>
  <c r="G131" i="2"/>
  <c r="G135" i="2"/>
  <c r="G144" i="2"/>
  <c r="G152" i="2"/>
  <c r="G168" i="2"/>
  <c r="G179" i="2"/>
  <c r="G181" i="2"/>
  <c r="G202" i="2"/>
  <c r="G208" i="2"/>
  <c r="G210" i="2"/>
  <c r="G213" i="2"/>
  <c r="G217" i="2"/>
  <c r="G230" i="2"/>
  <c r="G244" i="2"/>
  <c r="G248" i="2"/>
  <c r="G251" i="2"/>
  <c r="G256" i="2"/>
  <c r="G258" i="2"/>
  <c r="G267" i="2"/>
  <c r="G273" i="2"/>
  <c r="G275" i="2"/>
  <c r="G278" i="2"/>
  <c r="G285" i="2"/>
  <c r="G293" i="2"/>
  <c r="F152" i="2"/>
  <c r="F181" i="2"/>
  <c r="F5" i="2"/>
  <c r="F8" i="2"/>
  <c r="F15" i="2"/>
  <c r="F19" i="2"/>
  <c r="F25" i="2"/>
  <c r="F40" i="2"/>
  <c r="F46" i="2"/>
  <c r="F49" i="2"/>
  <c r="F52" i="2"/>
  <c r="F54" i="2"/>
  <c r="F58" i="2"/>
  <c r="F61" i="2"/>
  <c r="F70" i="2"/>
  <c r="F77" i="2"/>
  <c r="F86" i="2"/>
  <c r="F100" i="2"/>
  <c r="F106" i="2"/>
  <c r="F109" i="2"/>
  <c r="F111" i="2"/>
  <c r="F122" i="2"/>
  <c r="F125" i="2"/>
  <c r="F131" i="2"/>
  <c r="F135" i="2"/>
  <c r="F144" i="2"/>
  <c r="F168" i="2"/>
  <c r="F179" i="2"/>
  <c r="F197" i="2"/>
  <c r="F202" i="2"/>
  <c r="F208" i="2"/>
  <c r="F210" i="2"/>
  <c r="F213" i="2"/>
  <c r="F217" i="2"/>
  <c r="F221" i="2"/>
  <c r="F230" i="2"/>
  <c r="F235" i="2"/>
  <c r="F244" i="2"/>
  <c r="F248" i="2"/>
  <c r="F251" i="2"/>
  <c r="F256" i="2"/>
  <c r="F258" i="2"/>
  <c r="F263" i="2"/>
  <c r="F267" i="2"/>
  <c r="F273" i="2"/>
  <c r="F275" i="2"/>
  <c r="F278" i="2"/>
  <c r="F285" i="2"/>
  <c r="F293" i="2"/>
  <c r="N2" i="12"/>
  <c r="AI25" i="2"/>
  <c r="AI33" i="2"/>
  <c r="AI8" i="2"/>
  <c r="AI9" i="2"/>
  <c r="AI12" i="2"/>
  <c r="AI13" i="2"/>
  <c r="AI14" i="2"/>
  <c r="AI11" i="2"/>
  <c r="AI19" i="2"/>
  <c r="AI20" i="2"/>
  <c r="AI21" i="2"/>
  <c r="AI22" i="2"/>
  <c r="AI23" i="2"/>
  <c r="AI24" i="2"/>
  <c r="AI26" i="2"/>
  <c r="AI15" i="2"/>
  <c r="AI5" i="2"/>
  <c r="AI6" i="2"/>
  <c r="AI7" i="2"/>
  <c r="AI10" i="2"/>
  <c r="AI16" i="2"/>
  <c r="AI17" i="2"/>
  <c r="AI18" i="2"/>
  <c r="AI27" i="2"/>
  <c r="AI28" i="2"/>
  <c r="AI29" i="2"/>
  <c r="AI30" i="2"/>
  <c r="AI31" i="2"/>
  <c r="AI32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5" i="2"/>
  <c r="AI286" i="2"/>
  <c r="AI287" i="2"/>
  <c r="AI288" i="2"/>
  <c r="AI289" i="2"/>
  <c r="G296" i="2"/>
  <c r="B2" i="12"/>
  <c r="G295" i="2"/>
  <c r="C42" i="10"/>
  <c r="C5" i="10"/>
  <c r="C36" i="10"/>
  <c r="C31" i="10"/>
  <c r="C22" i="10"/>
  <c r="C20" i="10"/>
  <c r="C11" i="10"/>
  <c r="C49" i="10"/>
  <c r="D42" i="10"/>
  <c r="D5" i="10"/>
  <c r="D36" i="10"/>
  <c r="D31" i="10"/>
  <c r="D22" i="10"/>
  <c r="D20" i="10"/>
  <c r="D11" i="10"/>
  <c r="D49" i="10"/>
  <c r="E42" i="10"/>
  <c r="E5" i="10"/>
  <c r="E36" i="10"/>
  <c r="E31" i="10"/>
  <c r="E22" i="10"/>
  <c r="E20" i="10"/>
  <c r="E11" i="10"/>
  <c r="E49" i="10"/>
  <c r="D15" i="7"/>
  <c r="D8" i="7"/>
  <c r="D29" i="7"/>
  <c r="D21" i="7"/>
  <c r="D5" i="7"/>
  <c r="D26" i="7"/>
  <c r="D39" i="7"/>
  <c r="C15" i="7"/>
  <c r="C29" i="7"/>
  <c r="C5" i="7"/>
  <c r="C8" i="7"/>
  <c r="C21" i="7"/>
  <c r="C26" i="7"/>
  <c r="C39" i="7"/>
  <c r="D12" i="8"/>
  <c r="D10" i="8"/>
  <c r="D5" i="8"/>
  <c r="D16" i="8"/>
  <c r="D20" i="8"/>
  <c r="D27" i="8"/>
  <c r="C12" i="8"/>
  <c r="C5" i="8"/>
  <c r="C10" i="8"/>
  <c r="C16" i="8"/>
  <c r="C20" i="8"/>
  <c r="C27" i="8"/>
  <c r="W56" i="4"/>
  <c r="W37" i="4"/>
  <c r="W25" i="4"/>
  <c r="W5" i="4"/>
  <c r="W19" i="4"/>
  <c r="W33" i="4"/>
  <c r="W67" i="4"/>
  <c r="W76" i="4"/>
  <c r="W70" i="4"/>
  <c r="W40" i="4"/>
  <c r="W133" i="4"/>
  <c r="W8" i="4"/>
  <c r="W15" i="4"/>
  <c r="W31" i="4"/>
  <c r="W47" i="4"/>
  <c r="W53" i="4"/>
  <c r="W107" i="4"/>
  <c r="W109" i="4"/>
  <c r="W115" i="4"/>
  <c r="W118" i="4"/>
  <c r="W123" i="4"/>
  <c r="W28" i="4"/>
  <c r="W80" i="4"/>
  <c r="W96" i="4"/>
  <c r="W126" i="4"/>
  <c r="W128" i="4"/>
  <c r="W130" i="4"/>
  <c r="W144" i="4"/>
  <c r="J73" i="6"/>
  <c r="AE74" i="6"/>
  <c r="AE76" i="6"/>
  <c r="AE75" i="6"/>
  <c r="AE73" i="6"/>
  <c r="AF73" i="6"/>
  <c r="AC74" i="6"/>
  <c r="AC76" i="6"/>
  <c r="AC75" i="6"/>
  <c r="AC73" i="6"/>
  <c r="AD73" i="6"/>
  <c r="AA74" i="6"/>
  <c r="AA76" i="6"/>
  <c r="AA75" i="6"/>
  <c r="AA73" i="6"/>
  <c r="AB73" i="6"/>
  <c r="Y74" i="6"/>
  <c r="Y76" i="6"/>
  <c r="Y75" i="6"/>
  <c r="Y73" i="6"/>
  <c r="Z73" i="6"/>
  <c r="W74" i="6"/>
  <c r="W76" i="6"/>
  <c r="W75" i="6"/>
  <c r="W73" i="6"/>
  <c r="X73" i="6"/>
  <c r="U74" i="6"/>
  <c r="U76" i="6"/>
  <c r="U75" i="6"/>
  <c r="U73" i="6"/>
  <c r="V73" i="6"/>
  <c r="S74" i="6"/>
  <c r="S76" i="6"/>
  <c r="S75" i="6"/>
  <c r="S73" i="6"/>
  <c r="T73" i="6"/>
  <c r="Q74" i="6"/>
  <c r="Q76" i="6"/>
  <c r="Q75" i="6"/>
  <c r="Q73" i="6"/>
  <c r="R73" i="6"/>
  <c r="O74" i="6"/>
  <c r="O76" i="6"/>
  <c r="O75" i="6"/>
  <c r="O73" i="6"/>
  <c r="P73" i="6"/>
  <c r="M74" i="6"/>
  <c r="M76" i="6"/>
  <c r="M75" i="6"/>
  <c r="M73" i="6"/>
  <c r="N73" i="6"/>
  <c r="K74" i="6"/>
  <c r="K76" i="6"/>
  <c r="K75" i="6"/>
  <c r="K73" i="6"/>
  <c r="L73" i="6"/>
  <c r="AE68" i="6"/>
  <c r="AE69" i="6"/>
  <c r="AE70" i="6"/>
  <c r="AE71" i="6"/>
  <c r="AE72" i="6"/>
  <c r="AE67" i="6"/>
  <c r="J67" i="6"/>
  <c r="AF67" i="6"/>
  <c r="AC68" i="6"/>
  <c r="AC69" i="6"/>
  <c r="AC70" i="6"/>
  <c r="AC71" i="6"/>
  <c r="AC72" i="6"/>
  <c r="AC67" i="6"/>
  <c r="AD67" i="6"/>
  <c r="AA68" i="6"/>
  <c r="AA69" i="6"/>
  <c r="AA70" i="6"/>
  <c r="AA71" i="6"/>
  <c r="AA72" i="6"/>
  <c r="AA67" i="6"/>
  <c r="AB67" i="6"/>
  <c r="Y68" i="6"/>
  <c r="Y69" i="6"/>
  <c r="Y70" i="6"/>
  <c r="Y71" i="6"/>
  <c r="Y72" i="6"/>
  <c r="Y67" i="6"/>
  <c r="Z67" i="6"/>
  <c r="W68" i="6"/>
  <c r="W69" i="6"/>
  <c r="W70" i="6"/>
  <c r="W71" i="6"/>
  <c r="W72" i="6"/>
  <c r="W67" i="6"/>
  <c r="X67" i="6"/>
  <c r="U68" i="6"/>
  <c r="U69" i="6"/>
  <c r="U70" i="6"/>
  <c r="U71" i="6"/>
  <c r="U72" i="6"/>
  <c r="U67" i="6"/>
  <c r="V67" i="6"/>
  <c r="S68" i="6"/>
  <c r="S69" i="6"/>
  <c r="S70" i="6"/>
  <c r="S71" i="6"/>
  <c r="S72" i="6"/>
  <c r="S67" i="6"/>
  <c r="T67" i="6"/>
  <c r="Q68" i="6"/>
  <c r="Q69" i="6"/>
  <c r="Q70" i="6"/>
  <c r="Q71" i="6"/>
  <c r="Q72" i="6"/>
  <c r="Q67" i="6"/>
  <c r="R67" i="6"/>
  <c r="O68" i="6"/>
  <c r="O69" i="6"/>
  <c r="O70" i="6"/>
  <c r="O71" i="6"/>
  <c r="O72" i="6"/>
  <c r="O67" i="6"/>
  <c r="P67" i="6"/>
  <c r="M68" i="6"/>
  <c r="M69" i="6"/>
  <c r="M70" i="6"/>
  <c r="M71" i="6"/>
  <c r="M72" i="6"/>
  <c r="M67" i="6"/>
  <c r="N67" i="6"/>
  <c r="K68" i="6"/>
  <c r="K69" i="6"/>
  <c r="K70" i="6"/>
  <c r="K71" i="6"/>
  <c r="K72" i="6"/>
  <c r="K67" i="6"/>
  <c r="L67" i="6"/>
  <c r="AE63" i="6"/>
  <c r="AE64" i="6"/>
  <c r="AE65" i="6"/>
  <c r="AE66" i="6"/>
  <c r="AE62" i="6"/>
  <c r="J62" i="6"/>
  <c r="AF62" i="6"/>
  <c r="AC63" i="6"/>
  <c r="AC64" i="6"/>
  <c r="AC65" i="6"/>
  <c r="AC66" i="6"/>
  <c r="AC62" i="6"/>
  <c r="AD62" i="6"/>
  <c r="AA63" i="6"/>
  <c r="AA64" i="6"/>
  <c r="AA65" i="6"/>
  <c r="AA66" i="6"/>
  <c r="AA62" i="6"/>
  <c r="AB62" i="6"/>
  <c r="Y63" i="6"/>
  <c r="Y64" i="6"/>
  <c r="Y65" i="6"/>
  <c r="Y66" i="6"/>
  <c r="Y62" i="6"/>
  <c r="Z62" i="6"/>
  <c r="W63" i="6"/>
  <c r="W64" i="6"/>
  <c r="W65" i="6"/>
  <c r="W66" i="6"/>
  <c r="W62" i="6"/>
  <c r="X62" i="6"/>
  <c r="U63" i="6"/>
  <c r="U64" i="6"/>
  <c r="U65" i="6"/>
  <c r="U66" i="6"/>
  <c r="U62" i="6"/>
  <c r="V62" i="6"/>
  <c r="S63" i="6"/>
  <c r="S64" i="6"/>
  <c r="S65" i="6"/>
  <c r="S66" i="6"/>
  <c r="S62" i="6"/>
  <c r="T62" i="6"/>
  <c r="Q63" i="6"/>
  <c r="Q64" i="6"/>
  <c r="Q65" i="6"/>
  <c r="Q66" i="6"/>
  <c r="Q62" i="6"/>
  <c r="R62" i="6"/>
  <c r="O63" i="6"/>
  <c r="O64" i="6"/>
  <c r="O65" i="6"/>
  <c r="O66" i="6"/>
  <c r="O62" i="6"/>
  <c r="P62" i="6"/>
  <c r="M63" i="6"/>
  <c r="M64" i="6"/>
  <c r="M65" i="6"/>
  <c r="M66" i="6"/>
  <c r="M62" i="6"/>
  <c r="N62" i="6"/>
  <c r="K63" i="6"/>
  <c r="K64" i="6"/>
  <c r="K65" i="6"/>
  <c r="K66" i="6"/>
  <c r="K62" i="6"/>
  <c r="L62" i="6"/>
  <c r="AE54" i="6"/>
  <c r="AE55" i="6"/>
  <c r="AE56" i="6"/>
  <c r="AE57" i="6"/>
  <c r="AE58" i="6"/>
  <c r="AE59" i="6"/>
  <c r="AE60" i="6"/>
  <c r="AE61" i="6"/>
  <c r="AE53" i="6"/>
  <c r="J53" i="6"/>
  <c r="AF53" i="6"/>
  <c r="AC54" i="6"/>
  <c r="AC55" i="6"/>
  <c r="AC56" i="6"/>
  <c r="AC57" i="6"/>
  <c r="AC58" i="6"/>
  <c r="AC59" i="6"/>
  <c r="AC60" i="6"/>
  <c r="AC61" i="6"/>
  <c r="AC53" i="6"/>
  <c r="AD53" i="6"/>
  <c r="AA54" i="6"/>
  <c r="AA55" i="6"/>
  <c r="AA56" i="6"/>
  <c r="AA57" i="6"/>
  <c r="AA58" i="6"/>
  <c r="AA59" i="6"/>
  <c r="AA60" i="6"/>
  <c r="AA61" i="6"/>
  <c r="AA53" i="6"/>
  <c r="AB53" i="6"/>
  <c r="Y54" i="6"/>
  <c r="Y55" i="6"/>
  <c r="Y56" i="6"/>
  <c r="Y57" i="6"/>
  <c r="Y58" i="6"/>
  <c r="Y59" i="6"/>
  <c r="Y60" i="6"/>
  <c r="Y61" i="6"/>
  <c r="Y53" i="6"/>
  <c r="Z53" i="6"/>
  <c r="W54" i="6"/>
  <c r="W55" i="6"/>
  <c r="W56" i="6"/>
  <c r="W57" i="6"/>
  <c r="W58" i="6"/>
  <c r="W59" i="6"/>
  <c r="W60" i="6"/>
  <c r="W61" i="6"/>
  <c r="W53" i="6"/>
  <c r="X53" i="6"/>
  <c r="U54" i="6"/>
  <c r="U55" i="6"/>
  <c r="U56" i="6"/>
  <c r="U57" i="6"/>
  <c r="U58" i="6"/>
  <c r="U59" i="6"/>
  <c r="U60" i="6"/>
  <c r="U61" i="6"/>
  <c r="U53" i="6"/>
  <c r="V53" i="6"/>
  <c r="S54" i="6"/>
  <c r="S55" i="6"/>
  <c r="S56" i="6"/>
  <c r="S57" i="6"/>
  <c r="S58" i="6"/>
  <c r="S59" i="6"/>
  <c r="S60" i="6"/>
  <c r="S61" i="6"/>
  <c r="S53" i="6"/>
  <c r="T53" i="6"/>
  <c r="Q54" i="6"/>
  <c r="Q55" i="6"/>
  <c r="Q56" i="6"/>
  <c r="Q57" i="6"/>
  <c r="Q58" i="6"/>
  <c r="Q59" i="6"/>
  <c r="Q60" i="6"/>
  <c r="Q61" i="6"/>
  <c r="Q53" i="6"/>
  <c r="R53" i="6"/>
  <c r="O54" i="6"/>
  <c r="O55" i="6"/>
  <c r="O56" i="6"/>
  <c r="O57" i="6"/>
  <c r="O58" i="6"/>
  <c r="O59" i="6"/>
  <c r="O60" i="6"/>
  <c r="O61" i="6"/>
  <c r="O53" i="6"/>
  <c r="P53" i="6"/>
  <c r="M54" i="6"/>
  <c r="M55" i="6"/>
  <c r="M56" i="6"/>
  <c r="M57" i="6"/>
  <c r="M58" i="6"/>
  <c r="M59" i="6"/>
  <c r="M60" i="6"/>
  <c r="M61" i="6"/>
  <c r="M53" i="6"/>
  <c r="N53" i="6"/>
  <c r="K54" i="6"/>
  <c r="K55" i="6"/>
  <c r="K56" i="6"/>
  <c r="K57" i="6"/>
  <c r="K58" i="6"/>
  <c r="K59" i="6"/>
  <c r="K60" i="6"/>
  <c r="K61" i="6"/>
  <c r="K53" i="6"/>
  <c r="L53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37" i="6"/>
  <c r="J37" i="6"/>
  <c r="AF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37" i="6"/>
  <c r="AD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37" i="6"/>
  <c r="AB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37" i="6"/>
  <c r="Z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37" i="6"/>
  <c r="X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37" i="6"/>
  <c r="V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37" i="6"/>
  <c r="T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37" i="6"/>
  <c r="R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37" i="6"/>
  <c r="P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37" i="6"/>
  <c r="N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37" i="6"/>
  <c r="L37" i="6"/>
  <c r="AE36" i="6"/>
  <c r="AE35" i="6"/>
  <c r="J35" i="6"/>
  <c r="AF35" i="6"/>
  <c r="AC36" i="6"/>
  <c r="AC35" i="6"/>
  <c r="AD35" i="6"/>
  <c r="AA36" i="6"/>
  <c r="AA35" i="6"/>
  <c r="AB35" i="6"/>
  <c r="Y36" i="6"/>
  <c r="Y35" i="6"/>
  <c r="Z35" i="6"/>
  <c r="W36" i="6"/>
  <c r="W35" i="6"/>
  <c r="X35" i="6"/>
  <c r="U36" i="6"/>
  <c r="U35" i="6"/>
  <c r="V35" i="6"/>
  <c r="S36" i="6"/>
  <c r="S35" i="6"/>
  <c r="T35" i="6"/>
  <c r="Q36" i="6"/>
  <c r="Q35" i="6"/>
  <c r="R35" i="6"/>
  <c r="O36" i="6"/>
  <c r="O35" i="6"/>
  <c r="P35" i="6"/>
  <c r="M36" i="6"/>
  <c r="M35" i="6"/>
  <c r="N35" i="6"/>
  <c r="Y34" i="6"/>
  <c r="K36" i="6"/>
  <c r="K35" i="6"/>
  <c r="L35" i="6"/>
  <c r="Y27" i="6"/>
  <c r="Y28" i="6"/>
  <c r="Y29" i="6"/>
  <c r="Y30" i="6"/>
  <c r="Y31" i="6"/>
  <c r="Y32" i="6"/>
  <c r="Y33" i="6"/>
  <c r="Y26" i="6"/>
  <c r="J26" i="6"/>
  <c r="Z26" i="6"/>
  <c r="AA27" i="6"/>
  <c r="AA28" i="6"/>
  <c r="AA29" i="6"/>
  <c r="AA30" i="6"/>
  <c r="AA31" i="6"/>
  <c r="AA32" i="6"/>
  <c r="AA33" i="6"/>
  <c r="AA34" i="6"/>
  <c r="AA26" i="6"/>
  <c r="AB26" i="6"/>
  <c r="AC27" i="6"/>
  <c r="AC28" i="6"/>
  <c r="AC29" i="6"/>
  <c r="AC30" i="6"/>
  <c r="AC31" i="6"/>
  <c r="AC32" i="6"/>
  <c r="AC33" i="6"/>
  <c r="AC34" i="6"/>
  <c r="AC26" i="6"/>
  <c r="AD26" i="6"/>
  <c r="AE27" i="6"/>
  <c r="AE28" i="6"/>
  <c r="AE29" i="6"/>
  <c r="AE30" i="6"/>
  <c r="AE31" i="6"/>
  <c r="AE32" i="6"/>
  <c r="AE33" i="6"/>
  <c r="AE34" i="6"/>
  <c r="AE26" i="6"/>
  <c r="AF26" i="6"/>
  <c r="W27" i="6"/>
  <c r="W28" i="6"/>
  <c r="W29" i="6"/>
  <c r="W30" i="6"/>
  <c r="W31" i="6"/>
  <c r="W32" i="6"/>
  <c r="W33" i="6"/>
  <c r="W34" i="6"/>
  <c r="W26" i="6"/>
  <c r="X26" i="6"/>
  <c r="U27" i="6"/>
  <c r="U28" i="6"/>
  <c r="U29" i="6"/>
  <c r="U30" i="6"/>
  <c r="U31" i="6"/>
  <c r="U32" i="6"/>
  <c r="U33" i="6"/>
  <c r="U34" i="6"/>
  <c r="U26" i="6"/>
  <c r="V26" i="6"/>
  <c r="S27" i="6"/>
  <c r="S28" i="6"/>
  <c r="S29" i="6"/>
  <c r="S30" i="6"/>
  <c r="S31" i="6"/>
  <c r="S32" i="6"/>
  <c r="S33" i="6"/>
  <c r="S34" i="6"/>
  <c r="S26" i="6"/>
  <c r="T26" i="6"/>
  <c r="Q27" i="6"/>
  <c r="Q28" i="6"/>
  <c r="Q29" i="6"/>
  <c r="Q30" i="6"/>
  <c r="Q31" i="6"/>
  <c r="Q32" i="6"/>
  <c r="Q33" i="6"/>
  <c r="Q34" i="6"/>
  <c r="Q26" i="6"/>
  <c r="R26" i="6"/>
  <c r="O27" i="6"/>
  <c r="O28" i="6"/>
  <c r="O29" i="6"/>
  <c r="O30" i="6"/>
  <c r="O31" i="6"/>
  <c r="O32" i="6"/>
  <c r="O33" i="6"/>
  <c r="O34" i="6"/>
  <c r="O26" i="6"/>
  <c r="P26" i="6"/>
  <c r="M27" i="6"/>
  <c r="M28" i="6"/>
  <c r="M29" i="6"/>
  <c r="M30" i="6"/>
  <c r="M31" i="6"/>
  <c r="M32" i="6"/>
  <c r="M33" i="6"/>
  <c r="M34" i="6"/>
  <c r="M26" i="6"/>
  <c r="N26" i="6"/>
  <c r="K27" i="6"/>
  <c r="K28" i="6"/>
  <c r="K29" i="6"/>
  <c r="K30" i="6"/>
  <c r="K31" i="6"/>
  <c r="K32" i="6"/>
  <c r="K33" i="6"/>
  <c r="K34" i="6"/>
  <c r="K26" i="6"/>
  <c r="L26" i="6"/>
  <c r="AA19" i="6"/>
  <c r="AA12" i="6"/>
  <c r="AA13" i="6"/>
  <c r="AA14" i="6"/>
  <c r="AA15" i="6"/>
  <c r="AA16" i="6"/>
  <c r="AA17" i="6"/>
  <c r="AA18" i="6"/>
  <c r="AA20" i="6"/>
  <c r="AA21" i="6"/>
  <c r="AA22" i="6"/>
  <c r="AA23" i="6"/>
  <c r="AA24" i="6"/>
  <c r="AA25" i="6"/>
  <c r="AA11" i="6"/>
  <c r="J11" i="6"/>
  <c r="Y19" i="6"/>
  <c r="Y12" i="6"/>
  <c r="Y13" i="6"/>
  <c r="Y14" i="6"/>
  <c r="Y15" i="6"/>
  <c r="Y16" i="6"/>
  <c r="Y17" i="6"/>
  <c r="Y18" i="6"/>
  <c r="Y20" i="6"/>
  <c r="Y21" i="6"/>
  <c r="Y22" i="6"/>
  <c r="Y23" i="6"/>
  <c r="Y24" i="6"/>
  <c r="Y25" i="6"/>
  <c r="Y11" i="6"/>
  <c r="Z11" i="6"/>
  <c r="W19" i="6"/>
  <c r="W12" i="6"/>
  <c r="W13" i="6"/>
  <c r="W14" i="6"/>
  <c r="W15" i="6"/>
  <c r="W16" i="6"/>
  <c r="W17" i="6"/>
  <c r="W18" i="6"/>
  <c r="W20" i="6"/>
  <c r="W21" i="6"/>
  <c r="W22" i="6"/>
  <c r="W23" i="6"/>
  <c r="W24" i="6"/>
  <c r="W25" i="6"/>
  <c r="W11" i="6"/>
  <c r="X11" i="6"/>
  <c r="U19" i="6"/>
  <c r="U12" i="6"/>
  <c r="U13" i="6"/>
  <c r="U14" i="6"/>
  <c r="U15" i="6"/>
  <c r="U16" i="6"/>
  <c r="U17" i="6"/>
  <c r="U18" i="6"/>
  <c r="U20" i="6"/>
  <c r="U21" i="6"/>
  <c r="U22" i="6"/>
  <c r="U23" i="6"/>
  <c r="U24" i="6"/>
  <c r="U25" i="6"/>
  <c r="U11" i="6"/>
  <c r="V11" i="6"/>
  <c r="S19" i="6"/>
  <c r="S12" i="6"/>
  <c r="S13" i="6"/>
  <c r="S14" i="6"/>
  <c r="S15" i="6"/>
  <c r="S16" i="6"/>
  <c r="S17" i="6"/>
  <c r="S18" i="6"/>
  <c r="S20" i="6"/>
  <c r="S21" i="6"/>
  <c r="S22" i="6"/>
  <c r="S23" i="6"/>
  <c r="S24" i="6"/>
  <c r="S25" i="6"/>
  <c r="S11" i="6"/>
  <c r="T11" i="6"/>
  <c r="Q19" i="6"/>
  <c r="Q12" i="6"/>
  <c r="Q13" i="6"/>
  <c r="Q14" i="6"/>
  <c r="Q15" i="6"/>
  <c r="Q16" i="6"/>
  <c r="Q17" i="6"/>
  <c r="Q18" i="6"/>
  <c r="Q20" i="6"/>
  <c r="Q21" i="6"/>
  <c r="Q22" i="6"/>
  <c r="Q23" i="6"/>
  <c r="Q24" i="6"/>
  <c r="Q25" i="6"/>
  <c r="Q11" i="6"/>
  <c r="R11" i="6"/>
  <c r="O19" i="6"/>
  <c r="O12" i="6"/>
  <c r="O13" i="6"/>
  <c r="O14" i="6"/>
  <c r="O15" i="6"/>
  <c r="O16" i="6"/>
  <c r="O17" i="6"/>
  <c r="O18" i="6"/>
  <c r="O20" i="6"/>
  <c r="O21" i="6"/>
  <c r="O22" i="6"/>
  <c r="O23" i="6"/>
  <c r="O24" i="6"/>
  <c r="O25" i="6"/>
  <c r="O11" i="6"/>
  <c r="P11" i="6"/>
  <c r="M19" i="6"/>
  <c r="M12" i="6"/>
  <c r="M13" i="6"/>
  <c r="M14" i="6"/>
  <c r="M15" i="6"/>
  <c r="M16" i="6"/>
  <c r="M17" i="6"/>
  <c r="M18" i="6"/>
  <c r="M20" i="6"/>
  <c r="M21" i="6"/>
  <c r="M22" i="6"/>
  <c r="M23" i="6"/>
  <c r="M24" i="6"/>
  <c r="M25" i="6"/>
  <c r="M11" i="6"/>
  <c r="N11" i="6"/>
  <c r="K19" i="6"/>
  <c r="K12" i="6"/>
  <c r="K13" i="6"/>
  <c r="K14" i="6"/>
  <c r="K15" i="6"/>
  <c r="K16" i="6"/>
  <c r="K17" i="6"/>
  <c r="K18" i="6"/>
  <c r="K20" i="6"/>
  <c r="K21" i="6"/>
  <c r="K22" i="6"/>
  <c r="K23" i="6"/>
  <c r="K24" i="6"/>
  <c r="K25" i="6"/>
  <c r="K11" i="6"/>
  <c r="AB11" i="6"/>
  <c r="AC19" i="6"/>
  <c r="AC12" i="6"/>
  <c r="AC13" i="6"/>
  <c r="AC14" i="6"/>
  <c r="AC15" i="6"/>
  <c r="AC16" i="6"/>
  <c r="AC17" i="6"/>
  <c r="AC18" i="6"/>
  <c r="AC20" i="6"/>
  <c r="AC21" i="6"/>
  <c r="AC22" i="6"/>
  <c r="AC23" i="6"/>
  <c r="AC24" i="6"/>
  <c r="AC25" i="6"/>
  <c r="AC11" i="6"/>
  <c r="AE19" i="6"/>
  <c r="AE12" i="6"/>
  <c r="AE13" i="6"/>
  <c r="AE14" i="6"/>
  <c r="AE15" i="6"/>
  <c r="AE16" i="6"/>
  <c r="AE17" i="6"/>
  <c r="AE18" i="6"/>
  <c r="AE20" i="6"/>
  <c r="AE21" i="6"/>
  <c r="AE22" i="6"/>
  <c r="AE23" i="6"/>
  <c r="AE24" i="6"/>
  <c r="AE25" i="6"/>
  <c r="AE11" i="6"/>
  <c r="AD11" i="6"/>
  <c r="AF11" i="6"/>
  <c r="AE6" i="6"/>
  <c r="AE7" i="6"/>
  <c r="AE8" i="6"/>
  <c r="AE9" i="6"/>
  <c r="AE10" i="6"/>
  <c r="AE5" i="6"/>
  <c r="J5" i="6"/>
  <c r="AF5" i="6"/>
  <c r="AC6" i="6"/>
  <c r="AC7" i="6"/>
  <c r="AC8" i="6"/>
  <c r="AC9" i="6"/>
  <c r="AC10" i="6"/>
  <c r="AC5" i="6"/>
  <c r="AD5" i="6"/>
  <c r="AA6" i="6"/>
  <c r="AA7" i="6"/>
  <c r="AA8" i="6"/>
  <c r="AA9" i="6"/>
  <c r="AA10" i="6"/>
  <c r="AA5" i="6"/>
  <c r="AB5" i="6"/>
  <c r="Y6" i="6"/>
  <c r="Y7" i="6"/>
  <c r="Y8" i="6"/>
  <c r="Y9" i="6"/>
  <c r="Y10" i="6"/>
  <c r="Y5" i="6"/>
  <c r="Z5" i="6"/>
  <c r="W6" i="6"/>
  <c r="W7" i="6"/>
  <c r="W8" i="6"/>
  <c r="W9" i="6"/>
  <c r="W10" i="6"/>
  <c r="W5" i="6"/>
  <c r="X5" i="6"/>
  <c r="U6" i="6"/>
  <c r="U7" i="6"/>
  <c r="U8" i="6"/>
  <c r="U9" i="6"/>
  <c r="U10" i="6"/>
  <c r="U5" i="6"/>
  <c r="V5" i="6"/>
  <c r="S6" i="6"/>
  <c r="S7" i="6"/>
  <c r="S8" i="6"/>
  <c r="S9" i="6"/>
  <c r="S10" i="6"/>
  <c r="S5" i="6"/>
  <c r="T5" i="6"/>
  <c r="Q6" i="6"/>
  <c r="Q7" i="6"/>
  <c r="Q8" i="6"/>
  <c r="Q9" i="6"/>
  <c r="Q10" i="6"/>
  <c r="Q5" i="6"/>
  <c r="R5" i="6"/>
  <c r="O6" i="6"/>
  <c r="O7" i="6"/>
  <c r="O8" i="6"/>
  <c r="O9" i="6"/>
  <c r="O10" i="6"/>
  <c r="O5" i="6"/>
  <c r="P5" i="6"/>
  <c r="M6" i="6"/>
  <c r="M7" i="6"/>
  <c r="M8" i="6"/>
  <c r="M9" i="6"/>
  <c r="M10" i="6"/>
  <c r="M5" i="6"/>
  <c r="N5" i="6"/>
  <c r="L11" i="6"/>
  <c r="K6" i="6"/>
  <c r="K7" i="6"/>
  <c r="K8" i="6"/>
  <c r="K9" i="6"/>
  <c r="K10" i="6"/>
  <c r="K5" i="6"/>
  <c r="L5" i="6"/>
  <c r="D293" i="2"/>
  <c r="B86" i="6"/>
  <c r="C86" i="6"/>
  <c r="D86" i="6"/>
  <c r="E86" i="6"/>
  <c r="H293" i="2"/>
  <c r="F86" i="6"/>
  <c r="G86" i="6"/>
  <c r="H86" i="6"/>
  <c r="K5" i="2"/>
  <c r="K8" i="2"/>
  <c r="K15" i="2"/>
  <c r="K19" i="2"/>
  <c r="K25" i="2"/>
  <c r="K40" i="2"/>
  <c r="K46" i="2"/>
  <c r="K49" i="2"/>
  <c r="K52" i="2"/>
  <c r="K54" i="2"/>
  <c r="K58" i="2"/>
  <c r="K61" i="2"/>
  <c r="K70" i="2"/>
  <c r="K77" i="2"/>
  <c r="K86" i="2"/>
  <c r="K100" i="2"/>
  <c r="K106" i="2"/>
  <c r="K109" i="2"/>
  <c r="K111" i="2"/>
  <c r="K122" i="2"/>
  <c r="K125" i="2"/>
  <c r="K131" i="2"/>
  <c r="K135" i="2"/>
  <c r="K144" i="2"/>
  <c r="K152" i="2"/>
  <c r="K168" i="2"/>
  <c r="K179" i="2"/>
  <c r="K181" i="2"/>
  <c r="K197" i="2"/>
  <c r="K202" i="2"/>
  <c r="K208" i="2"/>
  <c r="K210" i="2"/>
  <c r="K213" i="2"/>
  <c r="K217" i="2"/>
  <c r="K221" i="2"/>
  <c r="K230" i="2"/>
  <c r="K235" i="2"/>
  <c r="K244" i="2"/>
  <c r="K248" i="2"/>
  <c r="K251" i="2"/>
  <c r="K256" i="2"/>
  <c r="K258" i="2"/>
  <c r="K263" i="2"/>
  <c r="K267" i="2"/>
  <c r="K273" i="2"/>
  <c r="K275" i="2"/>
  <c r="K278" i="2"/>
  <c r="K285" i="2"/>
  <c r="K293" i="2"/>
  <c r="I86" i="6"/>
  <c r="J86" i="6"/>
  <c r="K86" i="6"/>
  <c r="N293" i="2"/>
  <c r="L86" i="6"/>
  <c r="M86" i="6"/>
  <c r="N86" i="6"/>
  <c r="O86" i="6"/>
  <c r="P86" i="6"/>
  <c r="Q86" i="6"/>
  <c r="R86" i="6"/>
  <c r="S86" i="6"/>
  <c r="T86" i="6"/>
  <c r="U86" i="6"/>
  <c r="V86" i="6"/>
  <c r="W86" i="6"/>
  <c r="X86" i="6"/>
  <c r="Y86" i="6"/>
  <c r="Z86" i="6"/>
  <c r="AA86" i="6"/>
  <c r="AB86" i="6"/>
  <c r="AC86" i="6"/>
  <c r="AD86" i="6"/>
  <c r="AE86" i="6"/>
  <c r="AF86" i="6"/>
  <c r="B85" i="6"/>
  <c r="C85" i="6"/>
  <c r="D85" i="6"/>
  <c r="E85" i="6"/>
  <c r="F85" i="6"/>
  <c r="G85" i="6"/>
  <c r="H85" i="6"/>
  <c r="I85" i="6"/>
  <c r="J85" i="6"/>
  <c r="K85" i="6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Z85" i="6"/>
  <c r="AA85" i="6"/>
  <c r="AB85" i="6"/>
  <c r="AC85" i="6"/>
  <c r="AD85" i="6"/>
  <c r="AE85" i="6"/>
  <c r="AF85" i="6"/>
  <c r="A86" i="6"/>
  <c r="A85" i="6"/>
  <c r="M80" i="6"/>
  <c r="J80" i="6"/>
  <c r="N80" i="6"/>
  <c r="O80" i="6"/>
  <c r="P80" i="6"/>
  <c r="Q80" i="6"/>
  <c r="R80" i="6"/>
  <c r="S80" i="6"/>
  <c r="T80" i="6"/>
  <c r="U80" i="6"/>
  <c r="V80" i="6"/>
  <c r="W80" i="6"/>
  <c r="X80" i="6"/>
  <c r="Y80" i="6"/>
  <c r="Z80" i="6"/>
  <c r="AA80" i="6"/>
  <c r="AB80" i="6"/>
  <c r="AC80" i="6"/>
  <c r="AD80" i="6"/>
  <c r="AE80" i="6"/>
  <c r="AF80" i="6"/>
  <c r="K80" i="6"/>
  <c r="M3" i="11"/>
  <c r="M140" i="11"/>
  <c r="M78" i="6"/>
  <c r="N3" i="11"/>
  <c r="N140" i="11"/>
  <c r="N78" i="6"/>
  <c r="O3" i="11"/>
  <c r="O140" i="11"/>
  <c r="O78" i="6"/>
  <c r="P3" i="11"/>
  <c r="P140" i="11"/>
  <c r="P78" i="6"/>
  <c r="Q3" i="11"/>
  <c r="Q140" i="11"/>
  <c r="Q78" i="6"/>
  <c r="R3" i="11"/>
  <c r="R140" i="11"/>
  <c r="R78" i="6"/>
  <c r="S3" i="11"/>
  <c r="S140" i="11"/>
  <c r="S78" i="6"/>
  <c r="T3" i="11"/>
  <c r="T140" i="11"/>
  <c r="T78" i="6"/>
  <c r="U3" i="11"/>
  <c r="U140" i="11"/>
  <c r="U78" i="6"/>
  <c r="V3" i="11"/>
  <c r="V140" i="11"/>
  <c r="V78" i="6"/>
  <c r="W3" i="11"/>
  <c r="W140" i="11"/>
  <c r="W78" i="6"/>
  <c r="X3" i="11"/>
  <c r="X140" i="11"/>
  <c r="X78" i="6"/>
  <c r="Y3" i="11"/>
  <c r="Y140" i="11"/>
  <c r="Y78" i="6"/>
  <c r="Z3" i="11"/>
  <c r="Z140" i="11"/>
  <c r="Z78" i="6"/>
  <c r="AA3" i="11"/>
  <c r="AA140" i="11"/>
  <c r="AA78" i="6"/>
  <c r="AB3" i="11"/>
  <c r="AB140" i="11"/>
  <c r="AB78" i="6"/>
  <c r="AC3" i="11"/>
  <c r="AC140" i="11"/>
  <c r="AC78" i="6"/>
  <c r="AD3" i="11"/>
  <c r="AD140" i="11"/>
  <c r="AD78" i="6"/>
  <c r="AE3" i="11"/>
  <c r="AE140" i="11"/>
  <c r="AE78" i="6"/>
  <c r="AF3" i="11"/>
  <c r="AF140" i="11"/>
  <c r="AF78" i="6"/>
  <c r="L3" i="11"/>
  <c r="L140" i="11"/>
  <c r="L78" i="6"/>
  <c r="K3" i="11"/>
  <c r="K140" i="11"/>
  <c r="K78" i="6"/>
  <c r="I5" i="6"/>
  <c r="I11" i="6"/>
  <c r="I26" i="6"/>
  <c r="I35" i="6"/>
  <c r="I37" i="6"/>
  <c r="I53" i="6"/>
  <c r="I62" i="6"/>
  <c r="I67" i="6"/>
  <c r="I73" i="6"/>
  <c r="I80" i="6"/>
  <c r="G5" i="6"/>
  <c r="G11" i="6"/>
  <c r="G26" i="6"/>
  <c r="G35" i="6"/>
  <c r="G37" i="6"/>
  <c r="G53" i="6"/>
  <c r="G62" i="6"/>
  <c r="G67" i="6"/>
  <c r="G73" i="6"/>
  <c r="G80" i="6"/>
  <c r="C5" i="6"/>
  <c r="C11" i="6"/>
  <c r="C26" i="6"/>
  <c r="C35" i="6"/>
  <c r="C37" i="6"/>
  <c r="C53" i="6"/>
  <c r="C62" i="6"/>
  <c r="C67" i="6"/>
  <c r="C73" i="6"/>
  <c r="C80" i="6"/>
  <c r="H80" i="6"/>
  <c r="E5" i="6"/>
  <c r="E11" i="6"/>
  <c r="E26" i="6"/>
  <c r="E35" i="6"/>
  <c r="E37" i="6"/>
  <c r="E53" i="6"/>
  <c r="E62" i="6"/>
  <c r="E67" i="6"/>
  <c r="E73" i="6"/>
  <c r="E80" i="6"/>
  <c r="D5" i="6"/>
  <c r="D11" i="6"/>
  <c r="D26" i="6"/>
  <c r="D35" i="6"/>
  <c r="D37" i="6"/>
  <c r="D53" i="6"/>
  <c r="D62" i="6"/>
  <c r="D67" i="6"/>
  <c r="D73" i="6"/>
  <c r="D80" i="6"/>
  <c r="H141" i="11"/>
  <c r="H79" i="6"/>
  <c r="I141" i="11"/>
  <c r="I79" i="6"/>
  <c r="G141" i="11"/>
  <c r="G79" i="6"/>
  <c r="B74" i="6"/>
  <c r="C74" i="6"/>
  <c r="D74" i="6"/>
  <c r="E74" i="6"/>
  <c r="F74" i="6"/>
  <c r="G74" i="6"/>
  <c r="H74" i="6"/>
  <c r="I74" i="6"/>
  <c r="J74" i="6"/>
  <c r="L74" i="6"/>
  <c r="N74" i="6"/>
  <c r="P74" i="6"/>
  <c r="R74" i="6"/>
  <c r="T74" i="6"/>
  <c r="V74" i="6"/>
  <c r="X74" i="6"/>
  <c r="Z74" i="6"/>
  <c r="AB74" i="6"/>
  <c r="AD74" i="6"/>
  <c r="AF74" i="6"/>
  <c r="B75" i="6"/>
  <c r="C75" i="6"/>
  <c r="D75" i="6"/>
  <c r="E75" i="6"/>
  <c r="F75" i="6"/>
  <c r="G75" i="6"/>
  <c r="H75" i="6"/>
  <c r="I75" i="6"/>
  <c r="J75" i="6"/>
  <c r="L75" i="6"/>
  <c r="N75" i="6"/>
  <c r="P75" i="6"/>
  <c r="R75" i="6"/>
  <c r="T75" i="6"/>
  <c r="V75" i="6"/>
  <c r="X75" i="6"/>
  <c r="Z75" i="6"/>
  <c r="AB75" i="6"/>
  <c r="AD75" i="6"/>
  <c r="AF75" i="6"/>
  <c r="B76" i="6"/>
  <c r="C76" i="6"/>
  <c r="D76" i="6"/>
  <c r="E76" i="6"/>
  <c r="F76" i="6"/>
  <c r="G76" i="6"/>
  <c r="H76" i="6"/>
  <c r="I76" i="6"/>
  <c r="J76" i="6"/>
  <c r="L76" i="6"/>
  <c r="N76" i="6"/>
  <c r="P76" i="6"/>
  <c r="R76" i="6"/>
  <c r="T76" i="6"/>
  <c r="V76" i="6"/>
  <c r="X76" i="6"/>
  <c r="Z76" i="6"/>
  <c r="AB76" i="6"/>
  <c r="AD76" i="6"/>
  <c r="AF76" i="6"/>
  <c r="A74" i="6"/>
  <c r="A75" i="6"/>
  <c r="A76" i="6"/>
  <c r="H285" i="2"/>
  <c r="F73" i="6"/>
  <c r="J285" i="2"/>
  <c r="H73" i="6"/>
  <c r="N285" i="2"/>
  <c r="P285" i="2"/>
  <c r="R285" i="2"/>
  <c r="T285" i="2"/>
  <c r="V285" i="2"/>
  <c r="X285" i="2"/>
  <c r="Z285" i="2"/>
  <c r="AB285" i="2"/>
  <c r="AD285" i="2"/>
  <c r="AF285" i="2"/>
  <c r="AH285" i="2"/>
  <c r="A73" i="6"/>
  <c r="B68" i="6"/>
  <c r="C68" i="6"/>
  <c r="D68" i="6"/>
  <c r="E68" i="6"/>
  <c r="F68" i="6"/>
  <c r="G68" i="6"/>
  <c r="H68" i="6"/>
  <c r="I68" i="6"/>
  <c r="J68" i="6"/>
  <c r="L68" i="6"/>
  <c r="N68" i="6"/>
  <c r="P68" i="6"/>
  <c r="R68" i="6"/>
  <c r="T68" i="6"/>
  <c r="V68" i="6"/>
  <c r="X68" i="6"/>
  <c r="Z68" i="6"/>
  <c r="AB68" i="6"/>
  <c r="AD68" i="6"/>
  <c r="AF68" i="6"/>
  <c r="B69" i="6"/>
  <c r="C69" i="6"/>
  <c r="D69" i="6"/>
  <c r="E69" i="6"/>
  <c r="F69" i="6"/>
  <c r="G69" i="6"/>
  <c r="H69" i="6"/>
  <c r="I69" i="6"/>
  <c r="J69" i="6"/>
  <c r="L69" i="6"/>
  <c r="N69" i="6"/>
  <c r="P69" i="6"/>
  <c r="R69" i="6"/>
  <c r="T69" i="6"/>
  <c r="V69" i="6"/>
  <c r="X69" i="6"/>
  <c r="Z69" i="6"/>
  <c r="AB69" i="6"/>
  <c r="AD69" i="6"/>
  <c r="AF69" i="6"/>
  <c r="B70" i="6"/>
  <c r="C70" i="6"/>
  <c r="D70" i="6"/>
  <c r="E70" i="6"/>
  <c r="F70" i="6"/>
  <c r="G70" i="6"/>
  <c r="H70" i="6"/>
  <c r="I70" i="6"/>
  <c r="J70" i="6"/>
  <c r="L70" i="6"/>
  <c r="N70" i="6"/>
  <c r="P70" i="6"/>
  <c r="R70" i="6"/>
  <c r="T70" i="6"/>
  <c r="V70" i="6"/>
  <c r="X70" i="6"/>
  <c r="Z70" i="6"/>
  <c r="AB70" i="6"/>
  <c r="AD70" i="6"/>
  <c r="AF70" i="6"/>
  <c r="B71" i="6"/>
  <c r="C71" i="6"/>
  <c r="D71" i="6"/>
  <c r="E71" i="6"/>
  <c r="F71" i="6"/>
  <c r="G71" i="6"/>
  <c r="H71" i="6"/>
  <c r="I71" i="6"/>
  <c r="J71" i="6"/>
  <c r="L71" i="6"/>
  <c r="N71" i="6"/>
  <c r="P71" i="6"/>
  <c r="R71" i="6"/>
  <c r="T71" i="6"/>
  <c r="V71" i="6"/>
  <c r="X71" i="6"/>
  <c r="Z71" i="6"/>
  <c r="AB71" i="6"/>
  <c r="AD71" i="6"/>
  <c r="AF71" i="6"/>
  <c r="B72" i="6"/>
  <c r="C72" i="6"/>
  <c r="D72" i="6"/>
  <c r="E72" i="6"/>
  <c r="F72" i="6"/>
  <c r="G72" i="6"/>
  <c r="H72" i="6"/>
  <c r="I72" i="6"/>
  <c r="J72" i="6"/>
  <c r="L72" i="6"/>
  <c r="N72" i="6"/>
  <c r="P72" i="6"/>
  <c r="R72" i="6"/>
  <c r="T72" i="6"/>
  <c r="V72" i="6"/>
  <c r="X72" i="6"/>
  <c r="Z72" i="6"/>
  <c r="AB72" i="6"/>
  <c r="AD72" i="6"/>
  <c r="AF72" i="6"/>
  <c r="A68" i="6"/>
  <c r="A69" i="6"/>
  <c r="A70" i="6"/>
  <c r="A71" i="6"/>
  <c r="A72" i="6"/>
  <c r="H267" i="2"/>
  <c r="F67" i="6"/>
  <c r="J267" i="2"/>
  <c r="H67" i="6"/>
  <c r="N267" i="2"/>
  <c r="P267" i="2"/>
  <c r="R267" i="2"/>
  <c r="T267" i="2"/>
  <c r="V267" i="2"/>
  <c r="X267" i="2"/>
  <c r="Z267" i="2"/>
  <c r="AB267" i="2"/>
  <c r="AD267" i="2"/>
  <c r="AF267" i="2"/>
  <c r="AH267" i="2"/>
  <c r="A67" i="6"/>
  <c r="B63" i="6"/>
  <c r="C63" i="6"/>
  <c r="D63" i="6"/>
  <c r="E63" i="6"/>
  <c r="F63" i="6"/>
  <c r="G63" i="6"/>
  <c r="H63" i="6"/>
  <c r="I63" i="6"/>
  <c r="J63" i="6"/>
  <c r="L63" i="6"/>
  <c r="N63" i="6"/>
  <c r="P63" i="6"/>
  <c r="R63" i="6"/>
  <c r="T63" i="6"/>
  <c r="V63" i="6"/>
  <c r="X63" i="6"/>
  <c r="Z63" i="6"/>
  <c r="AB63" i="6"/>
  <c r="AD63" i="6"/>
  <c r="AF63" i="6"/>
  <c r="B64" i="6"/>
  <c r="C64" i="6"/>
  <c r="D64" i="6"/>
  <c r="E64" i="6"/>
  <c r="F64" i="6"/>
  <c r="G64" i="6"/>
  <c r="H64" i="6"/>
  <c r="I64" i="6"/>
  <c r="J64" i="6"/>
  <c r="L64" i="6"/>
  <c r="N64" i="6"/>
  <c r="P64" i="6"/>
  <c r="R64" i="6"/>
  <c r="T64" i="6"/>
  <c r="V64" i="6"/>
  <c r="X64" i="6"/>
  <c r="Z64" i="6"/>
  <c r="AB64" i="6"/>
  <c r="AD64" i="6"/>
  <c r="AF64" i="6"/>
  <c r="B65" i="6"/>
  <c r="C65" i="6"/>
  <c r="D65" i="6"/>
  <c r="E65" i="6"/>
  <c r="F65" i="6"/>
  <c r="G65" i="6"/>
  <c r="H65" i="6"/>
  <c r="I65" i="6"/>
  <c r="J65" i="6"/>
  <c r="L65" i="6"/>
  <c r="N65" i="6"/>
  <c r="P65" i="6"/>
  <c r="R65" i="6"/>
  <c r="T65" i="6"/>
  <c r="V65" i="6"/>
  <c r="X65" i="6"/>
  <c r="Z65" i="6"/>
  <c r="AB65" i="6"/>
  <c r="AD65" i="6"/>
  <c r="AF65" i="6"/>
  <c r="B66" i="6"/>
  <c r="C66" i="6"/>
  <c r="D66" i="6"/>
  <c r="E66" i="6"/>
  <c r="F66" i="6"/>
  <c r="G66" i="6"/>
  <c r="H66" i="6"/>
  <c r="I66" i="6"/>
  <c r="J66" i="6"/>
  <c r="L66" i="6"/>
  <c r="N66" i="6"/>
  <c r="P66" i="6"/>
  <c r="R66" i="6"/>
  <c r="T66" i="6"/>
  <c r="V66" i="6"/>
  <c r="X66" i="6"/>
  <c r="Z66" i="6"/>
  <c r="AB66" i="6"/>
  <c r="AD66" i="6"/>
  <c r="AF66" i="6"/>
  <c r="A63" i="6"/>
  <c r="A64" i="6"/>
  <c r="A65" i="6"/>
  <c r="A66" i="6"/>
  <c r="H251" i="2"/>
  <c r="F62" i="6"/>
  <c r="J251" i="2"/>
  <c r="H62" i="6"/>
  <c r="N251" i="2"/>
  <c r="P251" i="2"/>
  <c r="R251" i="2"/>
  <c r="T251" i="2"/>
  <c r="V251" i="2"/>
  <c r="X251" i="2"/>
  <c r="Z251" i="2"/>
  <c r="AB251" i="2"/>
  <c r="AD251" i="2"/>
  <c r="AF251" i="2"/>
  <c r="AH251" i="2"/>
  <c r="A62" i="6"/>
  <c r="B54" i="6"/>
  <c r="C54" i="6"/>
  <c r="D54" i="6"/>
  <c r="E54" i="6"/>
  <c r="F54" i="6"/>
  <c r="G54" i="6"/>
  <c r="H54" i="6"/>
  <c r="I54" i="6"/>
  <c r="J54" i="6"/>
  <c r="L54" i="6"/>
  <c r="N54" i="6"/>
  <c r="P54" i="6"/>
  <c r="R54" i="6"/>
  <c r="T54" i="6"/>
  <c r="V54" i="6"/>
  <c r="X54" i="6"/>
  <c r="Z54" i="6"/>
  <c r="AB54" i="6"/>
  <c r="AD54" i="6"/>
  <c r="AF54" i="6"/>
  <c r="B55" i="6"/>
  <c r="C55" i="6"/>
  <c r="D55" i="6"/>
  <c r="E55" i="6"/>
  <c r="F55" i="6"/>
  <c r="G55" i="6"/>
  <c r="H55" i="6"/>
  <c r="I55" i="6"/>
  <c r="J55" i="6"/>
  <c r="L55" i="6"/>
  <c r="N55" i="6"/>
  <c r="P55" i="6"/>
  <c r="R55" i="6"/>
  <c r="T55" i="6"/>
  <c r="V55" i="6"/>
  <c r="X55" i="6"/>
  <c r="Z55" i="6"/>
  <c r="AB55" i="6"/>
  <c r="AD55" i="6"/>
  <c r="AF55" i="6"/>
  <c r="B56" i="6"/>
  <c r="C56" i="6"/>
  <c r="D56" i="6"/>
  <c r="E56" i="6"/>
  <c r="F56" i="6"/>
  <c r="G56" i="6"/>
  <c r="H56" i="6"/>
  <c r="I56" i="6"/>
  <c r="J56" i="6"/>
  <c r="L56" i="6"/>
  <c r="N56" i="6"/>
  <c r="P56" i="6"/>
  <c r="R56" i="6"/>
  <c r="T56" i="6"/>
  <c r="V56" i="6"/>
  <c r="X56" i="6"/>
  <c r="Z56" i="6"/>
  <c r="AB56" i="6"/>
  <c r="AD56" i="6"/>
  <c r="AF56" i="6"/>
  <c r="B57" i="6"/>
  <c r="C57" i="6"/>
  <c r="D57" i="6"/>
  <c r="E57" i="6"/>
  <c r="F57" i="6"/>
  <c r="G57" i="6"/>
  <c r="H57" i="6"/>
  <c r="I57" i="6"/>
  <c r="J57" i="6"/>
  <c r="L57" i="6"/>
  <c r="N57" i="6"/>
  <c r="P57" i="6"/>
  <c r="R57" i="6"/>
  <c r="T57" i="6"/>
  <c r="V57" i="6"/>
  <c r="X57" i="6"/>
  <c r="Z57" i="6"/>
  <c r="AB57" i="6"/>
  <c r="AD57" i="6"/>
  <c r="AF57" i="6"/>
  <c r="B58" i="6"/>
  <c r="C58" i="6"/>
  <c r="D58" i="6"/>
  <c r="E58" i="6"/>
  <c r="F58" i="6"/>
  <c r="G58" i="6"/>
  <c r="H58" i="6"/>
  <c r="I58" i="6"/>
  <c r="J58" i="6"/>
  <c r="L58" i="6"/>
  <c r="N58" i="6"/>
  <c r="P58" i="6"/>
  <c r="R58" i="6"/>
  <c r="T58" i="6"/>
  <c r="V58" i="6"/>
  <c r="X58" i="6"/>
  <c r="Z58" i="6"/>
  <c r="AB58" i="6"/>
  <c r="AD58" i="6"/>
  <c r="AF58" i="6"/>
  <c r="B59" i="6"/>
  <c r="C59" i="6"/>
  <c r="D59" i="6"/>
  <c r="E59" i="6"/>
  <c r="F59" i="6"/>
  <c r="G59" i="6"/>
  <c r="H59" i="6"/>
  <c r="I59" i="6"/>
  <c r="J59" i="6"/>
  <c r="L59" i="6"/>
  <c r="N59" i="6"/>
  <c r="P59" i="6"/>
  <c r="R59" i="6"/>
  <c r="T59" i="6"/>
  <c r="V59" i="6"/>
  <c r="X59" i="6"/>
  <c r="Z59" i="6"/>
  <c r="AB59" i="6"/>
  <c r="AD59" i="6"/>
  <c r="AF59" i="6"/>
  <c r="B60" i="6"/>
  <c r="C60" i="6"/>
  <c r="D60" i="6"/>
  <c r="E60" i="6"/>
  <c r="F60" i="6"/>
  <c r="G60" i="6"/>
  <c r="H60" i="6"/>
  <c r="I60" i="6"/>
  <c r="J60" i="6"/>
  <c r="L60" i="6"/>
  <c r="N60" i="6"/>
  <c r="P60" i="6"/>
  <c r="R60" i="6"/>
  <c r="T60" i="6"/>
  <c r="V60" i="6"/>
  <c r="X60" i="6"/>
  <c r="Z60" i="6"/>
  <c r="AB60" i="6"/>
  <c r="AD60" i="6"/>
  <c r="AF60" i="6"/>
  <c r="B61" i="6"/>
  <c r="C61" i="6"/>
  <c r="D61" i="6"/>
  <c r="E61" i="6"/>
  <c r="F61" i="6"/>
  <c r="G61" i="6"/>
  <c r="H61" i="6"/>
  <c r="I61" i="6"/>
  <c r="J61" i="6"/>
  <c r="L61" i="6"/>
  <c r="N61" i="6"/>
  <c r="P61" i="6"/>
  <c r="R61" i="6"/>
  <c r="T61" i="6"/>
  <c r="V61" i="6"/>
  <c r="X61" i="6"/>
  <c r="Z61" i="6"/>
  <c r="AB61" i="6"/>
  <c r="AD61" i="6"/>
  <c r="AF61" i="6"/>
  <c r="A54" i="6"/>
  <c r="A55" i="6"/>
  <c r="A56" i="6"/>
  <c r="A57" i="6"/>
  <c r="A58" i="6"/>
  <c r="A59" i="6"/>
  <c r="A60" i="6"/>
  <c r="A61" i="6"/>
  <c r="H221" i="2"/>
  <c r="F53" i="6"/>
  <c r="J221" i="2"/>
  <c r="H53" i="6"/>
  <c r="N221" i="2"/>
  <c r="P221" i="2"/>
  <c r="R221" i="2"/>
  <c r="T221" i="2"/>
  <c r="V221" i="2"/>
  <c r="X221" i="2"/>
  <c r="Z221" i="2"/>
  <c r="AB221" i="2"/>
  <c r="AD221" i="2"/>
  <c r="AF221" i="2"/>
  <c r="AH221" i="2"/>
  <c r="A53" i="6"/>
  <c r="H181" i="2"/>
  <c r="F37" i="6"/>
  <c r="J181" i="2"/>
  <c r="H37" i="6"/>
  <c r="N181" i="2"/>
  <c r="P181" i="2"/>
  <c r="R181" i="2"/>
  <c r="T181" i="2"/>
  <c r="V181" i="2"/>
  <c r="X181" i="2"/>
  <c r="Z181" i="2"/>
  <c r="AB181" i="2"/>
  <c r="AD181" i="2"/>
  <c r="AF181" i="2"/>
  <c r="AH181" i="2"/>
  <c r="B38" i="6"/>
  <c r="C38" i="6"/>
  <c r="D38" i="6"/>
  <c r="E38" i="6"/>
  <c r="F38" i="6"/>
  <c r="G38" i="6"/>
  <c r="H38" i="6"/>
  <c r="I38" i="6"/>
  <c r="J38" i="6"/>
  <c r="L38" i="6"/>
  <c r="N38" i="6"/>
  <c r="P38" i="6"/>
  <c r="R38" i="6"/>
  <c r="T38" i="6"/>
  <c r="V38" i="6"/>
  <c r="X38" i="6"/>
  <c r="Z38" i="6"/>
  <c r="AB38" i="6"/>
  <c r="AD38" i="6"/>
  <c r="AF38" i="6"/>
  <c r="B39" i="6"/>
  <c r="C39" i="6"/>
  <c r="D39" i="6"/>
  <c r="E39" i="6"/>
  <c r="F39" i="6"/>
  <c r="G39" i="6"/>
  <c r="H39" i="6"/>
  <c r="I39" i="6"/>
  <c r="J39" i="6"/>
  <c r="L39" i="6"/>
  <c r="N39" i="6"/>
  <c r="P39" i="6"/>
  <c r="R39" i="6"/>
  <c r="T39" i="6"/>
  <c r="V39" i="6"/>
  <c r="X39" i="6"/>
  <c r="Z39" i="6"/>
  <c r="AB39" i="6"/>
  <c r="AD39" i="6"/>
  <c r="AF39" i="6"/>
  <c r="B40" i="6"/>
  <c r="C40" i="6"/>
  <c r="D40" i="6"/>
  <c r="E40" i="6"/>
  <c r="F40" i="6"/>
  <c r="G40" i="6"/>
  <c r="H40" i="6"/>
  <c r="I40" i="6"/>
  <c r="J40" i="6"/>
  <c r="L40" i="6"/>
  <c r="N40" i="6"/>
  <c r="P40" i="6"/>
  <c r="R40" i="6"/>
  <c r="T40" i="6"/>
  <c r="V40" i="6"/>
  <c r="X40" i="6"/>
  <c r="Z40" i="6"/>
  <c r="AB40" i="6"/>
  <c r="AD40" i="6"/>
  <c r="AF40" i="6"/>
  <c r="B41" i="6"/>
  <c r="C41" i="6"/>
  <c r="D41" i="6"/>
  <c r="E41" i="6"/>
  <c r="F41" i="6"/>
  <c r="G41" i="6"/>
  <c r="H41" i="6"/>
  <c r="I41" i="6"/>
  <c r="J41" i="6"/>
  <c r="L41" i="6"/>
  <c r="N41" i="6"/>
  <c r="P41" i="6"/>
  <c r="R41" i="6"/>
  <c r="T41" i="6"/>
  <c r="V41" i="6"/>
  <c r="X41" i="6"/>
  <c r="Z41" i="6"/>
  <c r="AB41" i="6"/>
  <c r="AD41" i="6"/>
  <c r="AF41" i="6"/>
  <c r="B42" i="6"/>
  <c r="C42" i="6"/>
  <c r="D42" i="6"/>
  <c r="E42" i="6"/>
  <c r="F42" i="6"/>
  <c r="G42" i="6"/>
  <c r="H42" i="6"/>
  <c r="I42" i="6"/>
  <c r="J42" i="6"/>
  <c r="L42" i="6"/>
  <c r="N42" i="6"/>
  <c r="P42" i="6"/>
  <c r="R42" i="6"/>
  <c r="T42" i="6"/>
  <c r="V42" i="6"/>
  <c r="X42" i="6"/>
  <c r="Z42" i="6"/>
  <c r="AB42" i="6"/>
  <c r="AD42" i="6"/>
  <c r="AF42" i="6"/>
  <c r="B43" i="6"/>
  <c r="C43" i="6"/>
  <c r="D43" i="6"/>
  <c r="E43" i="6"/>
  <c r="F43" i="6"/>
  <c r="G43" i="6"/>
  <c r="H43" i="6"/>
  <c r="I43" i="6"/>
  <c r="J43" i="6"/>
  <c r="L43" i="6"/>
  <c r="N43" i="6"/>
  <c r="P43" i="6"/>
  <c r="R43" i="6"/>
  <c r="T43" i="6"/>
  <c r="V43" i="6"/>
  <c r="X43" i="6"/>
  <c r="Z43" i="6"/>
  <c r="AB43" i="6"/>
  <c r="AD43" i="6"/>
  <c r="AF43" i="6"/>
  <c r="B44" i="6"/>
  <c r="C44" i="6"/>
  <c r="D44" i="6"/>
  <c r="E44" i="6"/>
  <c r="F44" i="6"/>
  <c r="G44" i="6"/>
  <c r="H44" i="6"/>
  <c r="I44" i="6"/>
  <c r="J44" i="6"/>
  <c r="L44" i="6"/>
  <c r="N44" i="6"/>
  <c r="P44" i="6"/>
  <c r="R44" i="6"/>
  <c r="T44" i="6"/>
  <c r="V44" i="6"/>
  <c r="X44" i="6"/>
  <c r="Z44" i="6"/>
  <c r="AB44" i="6"/>
  <c r="AD44" i="6"/>
  <c r="AF44" i="6"/>
  <c r="B45" i="6"/>
  <c r="C45" i="6"/>
  <c r="D45" i="6"/>
  <c r="E45" i="6"/>
  <c r="F45" i="6"/>
  <c r="G45" i="6"/>
  <c r="H45" i="6"/>
  <c r="I45" i="6"/>
  <c r="J45" i="6"/>
  <c r="L45" i="6"/>
  <c r="N45" i="6"/>
  <c r="P45" i="6"/>
  <c r="R45" i="6"/>
  <c r="T45" i="6"/>
  <c r="V45" i="6"/>
  <c r="X45" i="6"/>
  <c r="Z45" i="6"/>
  <c r="AB45" i="6"/>
  <c r="AD45" i="6"/>
  <c r="AF45" i="6"/>
  <c r="B46" i="6"/>
  <c r="C46" i="6"/>
  <c r="D46" i="6"/>
  <c r="E46" i="6"/>
  <c r="F46" i="6"/>
  <c r="G46" i="6"/>
  <c r="H46" i="6"/>
  <c r="I46" i="6"/>
  <c r="J46" i="6"/>
  <c r="L46" i="6"/>
  <c r="N46" i="6"/>
  <c r="P46" i="6"/>
  <c r="R46" i="6"/>
  <c r="T46" i="6"/>
  <c r="V46" i="6"/>
  <c r="X46" i="6"/>
  <c r="Z46" i="6"/>
  <c r="AB46" i="6"/>
  <c r="AD46" i="6"/>
  <c r="AF46" i="6"/>
  <c r="B47" i="6"/>
  <c r="C47" i="6"/>
  <c r="D47" i="6"/>
  <c r="E47" i="6"/>
  <c r="F47" i="6"/>
  <c r="G47" i="6"/>
  <c r="H47" i="6"/>
  <c r="I47" i="6"/>
  <c r="J47" i="6"/>
  <c r="L47" i="6"/>
  <c r="N47" i="6"/>
  <c r="P47" i="6"/>
  <c r="R47" i="6"/>
  <c r="T47" i="6"/>
  <c r="V47" i="6"/>
  <c r="X47" i="6"/>
  <c r="Z47" i="6"/>
  <c r="AB47" i="6"/>
  <c r="AD47" i="6"/>
  <c r="AF47" i="6"/>
  <c r="B48" i="6"/>
  <c r="C48" i="6"/>
  <c r="D48" i="6"/>
  <c r="E48" i="6"/>
  <c r="F48" i="6"/>
  <c r="G48" i="6"/>
  <c r="H48" i="6"/>
  <c r="I48" i="6"/>
  <c r="J48" i="6"/>
  <c r="L48" i="6"/>
  <c r="N48" i="6"/>
  <c r="P48" i="6"/>
  <c r="R48" i="6"/>
  <c r="T48" i="6"/>
  <c r="V48" i="6"/>
  <c r="X48" i="6"/>
  <c r="Z48" i="6"/>
  <c r="AB48" i="6"/>
  <c r="AD48" i="6"/>
  <c r="AF48" i="6"/>
  <c r="B49" i="6"/>
  <c r="C49" i="6"/>
  <c r="D49" i="6"/>
  <c r="E49" i="6"/>
  <c r="F49" i="6"/>
  <c r="G49" i="6"/>
  <c r="H49" i="6"/>
  <c r="I49" i="6"/>
  <c r="J49" i="6"/>
  <c r="L49" i="6"/>
  <c r="N49" i="6"/>
  <c r="P49" i="6"/>
  <c r="R49" i="6"/>
  <c r="T49" i="6"/>
  <c r="V49" i="6"/>
  <c r="X49" i="6"/>
  <c r="Z49" i="6"/>
  <c r="AB49" i="6"/>
  <c r="AD49" i="6"/>
  <c r="AF49" i="6"/>
  <c r="B50" i="6"/>
  <c r="C50" i="6"/>
  <c r="D50" i="6"/>
  <c r="E50" i="6"/>
  <c r="F50" i="6"/>
  <c r="G50" i="6"/>
  <c r="H50" i="6"/>
  <c r="I50" i="6"/>
  <c r="J50" i="6"/>
  <c r="L50" i="6"/>
  <c r="N50" i="6"/>
  <c r="P50" i="6"/>
  <c r="R50" i="6"/>
  <c r="T50" i="6"/>
  <c r="V50" i="6"/>
  <c r="X50" i="6"/>
  <c r="Z50" i="6"/>
  <c r="AB50" i="6"/>
  <c r="AD50" i="6"/>
  <c r="AF50" i="6"/>
  <c r="B51" i="6"/>
  <c r="C51" i="6"/>
  <c r="D51" i="6"/>
  <c r="E51" i="6"/>
  <c r="F51" i="6"/>
  <c r="G51" i="6"/>
  <c r="H51" i="6"/>
  <c r="I51" i="6"/>
  <c r="J51" i="6"/>
  <c r="L51" i="6"/>
  <c r="N51" i="6"/>
  <c r="P51" i="6"/>
  <c r="R51" i="6"/>
  <c r="T51" i="6"/>
  <c r="V51" i="6"/>
  <c r="X51" i="6"/>
  <c r="Z51" i="6"/>
  <c r="AB51" i="6"/>
  <c r="AD51" i="6"/>
  <c r="AF51" i="6"/>
  <c r="B52" i="6"/>
  <c r="C52" i="6"/>
  <c r="D52" i="6"/>
  <c r="E52" i="6"/>
  <c r="F52" i="6"/>
  <c r="G52" i="6"/>
  <c r="H52" i="6"/>
  <c r="I52" i="6"/>
  <c r="J52" i="6"/>
  <c r="L52" i="6"/>
  <c r="N52" i="6"/>
  <c r="P52" i="6"/>
  <c r="R52" i="6"/>
  <c r="T52" i="6"/>
  <c r="V52" i="6"/>
  <c r="X52" i="6"/>
  <c r="Z52" i="6"/>
  <c r="AB52" i="6"/>
  <c r="AD52" i="6"/>
  <c r="AF52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B36" i="6"/>
  <c r="C36" i="6"/>
  <c r="D36" i="6"/>
  <c r="E36" i="6"/>
  <c r="F36" i="6"/>
  <c r="G36" i="6"/>
  <c r="H36" i="6"/>
  <c r="I36" i="6"/>
  <c r="J36" i="6"/>
  <c r="L36" i="6"/>
  <c r="N36" i="6"/>
  <c r="P36" i="6"/>
  <c r="R36" i="6"/>
  <c r="T36" i="6"/>
  <c r="V36" i="6"/>
  <c r="X36" i="6"/>
  <c r="Z36" i="6"/>
  <c r="AB36" i="6"/>
  <c r="AD36" i="6"/>
  <c r="AF36" i="6"/>
  <c r="B27" i="6"/>
  <c r="C27" i="6"/>
  <c r="D27" i="6"/>
  <c r="E27" i="6"/>
  <c r="F27" i="6"/>
  <c r="G27" i="6"/>
  <c r="H27" i="6"/>
  <c r="I27" i="6"/>
  <c r="J27" i="6"/>
  <c r="L27" i="6"/>
  <c r="N27" i="6"/>
  <c r="P27" i="6"/>
  <c r="R27" i="6"/>
  <c r="T27" i="6"/>
  <c r="V27" i="6"/>
  <c r="X27" i="6"/>
  <c r="Z27" i="6"/>
  <c r="AB27" i="6"/>
  <c r="AD27" i="6"/>
  <c r="AF27" i="6"/>
  <c r="B28" i="6"/>
  <c r="C28" i="6"/>
  <c r="D28" i="6"/>
  <c r="E28" i="6"/>
  <c r="F28" i="6"/>
  <c r="G28" i="6"/>
  <c r="H28" i="6"/>
  <c r="I28" i="6"/>
  <c r="J28" i="6"/>
  <c r="L28" i="6"/>
  <c r="N28" i="6"/>
  <c r="P28" i="6"/>
  <c r="R28" i="6"/>
  <c r="T28" i="6"/>
  <c r="V28" i="6"/>
  <c r="X28" i="6"/>
  <c r="Z28" i="6"/>
  <c r="AB28" i="6"/>
  <c r="AD28" i="6"/>
  <c r="AF28" i="6"/>
  <c r="B29" i="6"/>
  <c r="C29" i="6"/>
  <c r="D29" i="6"/>
  <c r="E29" i="6"/>
  <c r="F29" i="6"/>
  <c r="G29" i="6"/>
  <c r="H29" i="6"/>
  <c r="I29" i="6"/>
  <c r="J29" i="6"/>
  <c r="L29" i="6"/>
  <c r="N29" i="6"/>
  <c r="P29" i="6"/>
  <c r="R29" i="6"/>
  <c r="T29" i="6"/>
  <c r="V29" i="6"/>
  <c r="X29" i="6"/>
  <c r="Z29" i="6"/>
  <c r="AB29" i="6"/>
  <c r="AD29" i="6"/>
  <c r="AF29" i="6"/>
  <c r="B30" i="6"/>
  <c r="C30" i="6"/>
  <c r="D30" i="6"/>
  <c r="E30" i="6"/>
  <c r="F30" i="6"/>
  <c r="G30" i="6"/>
  <c r="H30" i="6"/>
  <c r="I30" i="6"/>
  <c r="J30" i="6"/>
  <c r="L30" i="6"/>
  <c r="N30" i="6"/>
  <c r="P30" i="6"/>
  <c r="R30" i="6"/>
  <c r="T30" i="6"/>
  <c r="V30" i="6"/>
  <c r="X30" i="6"/>
  <c r="Z30" i="6"/>
  <c r="AB30" i="6"/>
  <c r="AD30" i="6"/>
  <c r="AF30" i="6"/>
  <c r="B31" i="6"/>
  <c r="C31" i="6"/>
  <c r="D31" i="6"/>
  <c r="E31" i="6"/>
  <c r="F31" i="6"/>
  <c r="G31" i="6"/>
  <c r="H31" i="6"/>
  <c r="I31" i="6"/>
  <c r="J31" i="6"/>
  <c r="L31" i="6"/>
  <c r="N31" i="6"/>
  <c r="P31" i="6"/>
  <c r="R31" i="6"/>
  <c r="T31" i="6"/>
  <c r="V31" i="6"/>
  <c r="X31" i="6"/>
  <c r="Z31" i="6"/>
  <c r="AB31" i="6"/>
  <c r="AD31" i="6"/>
  <c r="AF31" i="6"/>
  <c r="B32" i="6"/>
  <c r="C32" i="6"/>
  <c r="D32" i="6"/>
  <c r="E32" i="6"/>
  <c r="F32" i="6"/>
  <c r="G32" i="6"/>
  <c r="H32" i="6"/>
  <c r="I32" i="6"/>
  <c r="J32" i="6"/>
  <c r="L32" i="6"/>
  <c r="N32" i="6"/>
  <c r="P32" i="6"/>
  <c r="R32" i="6"/>
  <c r="T32" i="6"/>
  <c r="V32" i="6"/>
  <c r="X32" i="6"/>
  <c r="Z32" i="6"/>
  <c r="AB32" i="6"/>
  <c r="AD32" i="6"/>
  <c r="AF32" i="6"/>
  <c r="B33" i="6"/>
  <c r="C33" i="6"/>
  <c r="D33" i="6"/>
  <c r="E33" i="6"/>
  <c r="F33" i="6"/>
  <c r="G33" i="6"/>
  <c r="H33" i="6"/>
  <c r="I33" i="6"/>
  <c r="J33" i="6"/>
  <c r="L33" i="6"/>
  <c r="N33" i="6"/>
  <c r="P33" i="6"/>
  <c r="R33" i="6"/>
  <c r="T33" i="6"/>
  <c r="V33" i="6"/>
  <c r="X33" i="6"/>
  <c r="Z33" i="6"/>
  <c r="AB33" i="6"/>
  <c r="AD33" i="6"/>
  <c r="AF33" i="6"/>
  <c r="B34" i="6"/>
  <c r="C34" i="6"/>
  <c r="D34" i="6"/>
  <c r="E34" i="6"/>
  <c r="F34" i="6"/>
  <c r="G34" i="6"/>
  <c r="H34" i="6"/>
  <c r="I34" i="6"/>
  <c r="J34" i="6"/>
  <c r="L34" i="6"/>
  <c r="N34" i="6"/>
  <c r="P34" i="6"/>
  <c r="R34" i="6"/>
  <c r="T34" i="6"/>
  <c r="V34" i="6"/>
  <c r="X34" i="6"/>
  <c r="Z34" i="6"/>
  <c r="AB34" i="6"/>
  <c r="AD34" i="6"/>
  <c r="AF34" i="6"/>
  <c r="A37" i="6"/>
  <c r="H109" i="2"/>
  <c r="F35" i="6"/>
  <c r="J109" i="2"/>
  <c r="H35" i="6"/>
  <c r="N109" i="2"/>
  <c r="P109" i="2"/>
  <c r="R109" i="2"/>
  <c r="T109" i="2"/>
  <c r="V109" i="2"/>
  <c r="X109" i="2"/>
  <c r="Z109" i="2"/>
  <c r="AB109" i="2"/>
  <c r="AD109" i="2"/>
  <c r="AF109" i="2"/>
  <c r="AH109" i="2"/>
  <c r="A36" i="6"/>
  <c r="A35" i="6"/>
  <c r="A27" i="6"/>
  <c r="A28" i="6"/>
  <c r="A29" i="6"/>
  <c r="A30" i="6"/>
  <c r="A31" i="6"/>
  <c r="A32" i="6"/>
  <c r="A33" i="6"/>
  <c r="A34" i="6"/>
  <c r="H77" i="2"/>
  <c r="F26" i="6"/>
  <c r="J77" i="2"/>
  <c r="H26" i="6"/>
  <c r="N77" i="2"/>
  <c r="P77" i="2"/>
  <c r="R77" i="2"/>
  <c r="T77" i="2"/>
  <c r="V77" i="2"/>
  <c r="X77" i="2"/>
  <c r="Z77" i="2"/>
  <c r="AB77" i="2"/>
  <c r="AD77" i="2"/>
  <c r="AF77" i="2"/>
  <c r="AH77" i="2"/>
  <c r="A26" i="6"/>
  <c r="H25" i="2"/>
  <c r="F11" i="6"/>
  <c r="J25" i="2"/>
  <c r="H11" i="6"/>
  <c r="B12" i="6"/>
  <c r="C12" i="6"/>
  <c r="D12" i="6"/>
  <c r="E12" i="6"/>
  <c r="F12" i="6"/>
  <c r="G12" i="6"/>
  <c r="H12" i="6"/>
  <c r="I12" i="6"/>
  <c r="J12" i="6"/>
  <c r="L12" i="6"/>
  <c r="N12" i="6"/>
  <c r="P12" i="6"/>
  <c r="R12" i="6"/>
  <c r="T12" i="6"/>
  <c r="V12" i="6"/>
  <c r="X12" i="6"/>
  <c r="Z12" i="6"/>
  <c r="AB12" i="6"/>
  <c r="AD12" i="6"/>
  <c r="AF12" i="6"/>
  <c r="B13" i="6"/>
  <c r="C13" i="6"/>
  <c r="D13" i="6"/>
  <c r="E13" i="6"/>
  <c r="F13" i="6"/>
  <c r="G13" i="6"/>
  <c r="H13" i="6"/>
  <c r="I13" i="6"/>
  <c r="J13" i="6"/>
  <c r="L13" i="6"/>
  <c r="N13" i="6"/>
  <c r="P13" i="6"/>
  <c r="R13" i="6"/>
  <c r="T13" i="6"/>
  <c r="V13" i="6"/>
  <c r="X13" i="6"/>
  <c r="Z13" i="6"/>
  <c r="AB13" i="6"/>
  <c r="AD13" i="6"/>
  <c r="AF13" i="6"/>
  <c r="B14" i="6"/>
  <c r="C14" i="6"/>
  <c r="D14" i="6"/>
  <c r="E14" i="6"/>
  <c r="F14" i="6"/>
  <c r="G14" i="6"/>
  <c r="H14" i="6"/>
  <c r="I14" i="6"/>
  <c r="J14" i="6"/>
  <c r="L14" i="6"/>
  <c r="N14" i="6"/>
  <c r="P14" i="6"/>
  <c r="R14" i="6"/>
  <c r="T14" i="6"/>
  <c r="V14" i="6"/>
  <c r="X14" i="6"/>
  <c r="Z14" i="6"/>
  <c r="AB14" i="6"/>
  <c r="AD14" i="6"/>
  <c r="AF14" i="6"/>
  <c r="B15" i="6"/>
  <c r="C15" i="6"/>
  <c r="D15" i="6"/>
  <c r="E15" i="6"/>
  <c r="F15" i="6"/>
  <c r="G15" i="6"/>
  <c r="H15" i="6"/>
  <c r="I15" i="6"/>
  <c r="J15" i="6"/>
  <c r="L15" i="6"/>
  <c r="N15" i="6"/>
  <c r="P15" i="6"/>
  <c r="R15" i="6"/>
  <c r="T15" i="6"/>
  <c r="V15" i="6"/>
  <c r="X15" i="6"/>
  <c r="Z15" i="6"/>
  <c r="AB15" i="6"/>
  <c r="AD15" i="6"/>
  <c r="AF15" i="6"/>
  <c r="B16" i="6"/>
  <c r="C16" i="6"/>
  <c r="D16" i="6"/>
  <c r="E16" i="6"/>
  <c r="F16" i="6"/>
  <c r="G16" i="6"/>
  <c r="H16" i="6"/>
  <c r="I16" i="6"/>
  <c r="J16" i="6"/>
  <c r="L16" i="6"/>
  <c r="N16" i="6"/>
  <c r="P16" i="6"/>
  <c r="R16" i="6"/>
  <c r="T16" i="6"/>
  <c r="V16" i="6"/>
  <c r="X16" i="6"/>
  <c r="Z16" i="6"/>
  <c r="AB16" i="6"/>
  <c r="AD16" i="6"/>
  <c r="AF16" i="6"/>
  <c r="B17" i="6"/>
  <c r="C17" i="6"/>
  <c r="D17" i="6"/>
  <c r="E17" i="6"/>
  <c r="F17" i="6"/>
  <c r="G17" i="6"/>
  <c r="H17" i="6"/>
  <c r="I17" i="6"/>
  <c r="J17" i="6"/>
  <c r="L17" i="6"/>
  <c r="N17" i="6"/>
  <c r="P17" i="6"/>
  <c r="R17" i="6"/>
  <c r="T17" i="6"/>
  <c r="V17" i="6"/>
  <c r="X17" i="6"/>
  <c r="Z17" i="6"/>
  <c r="AB17" i="6"/>
  <c r="AD17" i="6"/>
  <c r="AF17" i="6"/>
  <c r="B18" i="6"/>
  <c r="C18" i="6"/>
  <c r="D18" i="6"/>
  <c r="E18" i="6"/>
  <c r="F18" i="6"/>
  <c r="G18" i="6"/>
  <c r="H18" i="6"/>
  <c r="I18" i="6"/>
  <c r="J18" i="6"/>
  <c r="L18" i="6"/>
  <c r="N18" i="6"/>
  <c r="P18" i="6"/>
  <c r="R18" i="6"/>
  <c r="T18" i="6"/>
  <c r="V18" i="6"/>
  <c r="X18" i="6"/>
  <c r="Z18" i="6"/>
  <c r="AB18" i="6"/>
  <c r="AD18" i="6"/>
  <c r="AF18" i="6"/>
  <c r="B19" i="6"/>
  <c r="C19" i="6"/>
  <c r="D19" i="6"/>
  <c r="E19" i="6"/>
  <c r="F19" i="6"/>
  <c r="G19" i="6"/>
  <c r="H19" i="6"/>
  <c r="I19" i="6"/>
  <c r="J19" i="6"/>
  <c r="L19" i="6"/>
  <c r="N19" i="6"/>
  <c r="P19" i="6"/>
  <c r="R19" i="6"/>
  <c r="T19" i="6"/>
  <c r="V19" i="6"/>
  <c r="X19" i="6"/>
  <c r="Z19" i="6"/>
  <c r="AB19" i="6"/>
  <c r="AD19" i="6"/>
  <c r="AF19" i="6"/>
  <c r="B20" i="6"/>
  <c r="C20" i="6"/>
  <c r="D20" i="6"/>
  <c r="E20" i="6"/>
  <c r="F20" i="6"/>
  <c r="G20" i="6"/>
  <c r="H20" i="6"/>
  <c r="I20" i="6"/>
  <c r="J20" i="6"/>
  <c r="L20" i="6"/>
  <c r="N20" i="6"/>
  <c r="P20" i="6"/>
  <c r="R20" i="6"/>
  <c r="T20" i="6"/>
  <c r="V20" i="6"/>
  <c r="X20" i="6"/>
  <c r="Z20" i="6"/>
  <c r="AB20" i="6"/>
  <c r="AD20" i="6"/>
  <c r="AF20" i="6"/>
  <c r="B21" i="6"/>
  <c r="C21" i="6"/>
  <c r="D21" i="6"/>
  <c r="E21" i="6"/>
  <c r="F21" i="6"/>
  <c r="G21" i="6"/>
  <c r="H21" i="6"/>
  <c r="I21" i="6"/>
  <c r="J21" i="6"/>
  <c r="L21" i="6"/>
  <c r="N21" i="6"/>
  <c r="P21" i="6"/>
  <c r="R21" i="6"/>
  <c r="T21" i="6"/>
  <c r="V21" i="6"/>
  <c r="X21" i="6"/>
  <c r="Z21" i="6"/>
  <c r="AB21" i="6"/>
  <c r="AD21" i="6"/>
  <c r="AF21" i="6"/>
  <c r="B22" i="6"/>
  <c r="C22" i="6"/>
  <c r="D22" i="6"/>
  <c r="E22" i="6"/>
  <c r="F22" i="6"/>
  <c r="G22" i="6"/>
  <c r="H22" i="6"/>
  <c r="I22" i="6"/>
  <c r="J22" i="6"/>
  <c r="L22" i="6"/>
  <c r="N22" i="6"/>
  <c r="P22" i="6"/>
  <c r="R22" i="6"/>
  <c r="T22" i="6"/>
  <c r="V22" i="6"/>
  <c r="X22" i="6"/>
  <c r="Z22" i="6"/>
  <c r="AB22" i="6"/>
  <c r="AD22" i="6"/>
  <c r="AF22" i="6"/>
  <c r="B23" i="6"/>
  <c r="C23" i="6"/>
  <c r="D23" i="6"/>
  <c r="E23" i="6"/>
  <c r="F23" i="6"/>
  <c r="G23" i="6"/>
  <c r="H23" i="6"/>
  <c r="I23" i="6"/>
  <c r="J23" i="6"/>
  <c r="L23" i="6"/>
  <c r="N23" i="6"/>
  <c r="P23" i="6"/>
  <c r="R23" i="6"/>
  <c r="T23" i="6"/>
  <c r="V23" i="6"/>
  <c r="X23" i="6"/>
  <c r="Z23" i="6"/>
  <c r="AB23" i="6"/>
  <c r="AD23" i="6"/>
  <c r="AF23" i="6"/>
  <c r="B24" i="6"/>
  <c r="C24" i="6"/>
  <c r="D24" i="6"/>
  <c r="E24" i="6"/>
  <c r="F24" i="6"/>
  <c r="G24" i="6"/>
  <c r="H24" i="6"/>
  <c r="I24" i="6"/>
  <c r="J24" i="6"/>
  <c r="L24" i="6"/>
  <c r="N24" i="6"/>
  <c r="P24" i="6"/>
  <c r="R24" i="6"/>
  <c r="T24" i="6"/>
  <c r="V24" i="6"/>
  <c r="X24" i="6"/>
  <c r="Z24" i="6"/>
  <c r="AB24" i="6"/>
  <c r="AD24" i="6"/>
  <c r="AF24" i="6"/>
  <c r="B25" i="6"/>
  <c r="C25" i="6"/>
  <c r="D25" i="6"/>
  <c r="E25" i="6"/>
  <c r="F25" i="6"/>
  <c r="G25" i="6"/>
  <c r="H25" i="6"/>
  <c r="I25" i="6"/>
  <c r="J25" i="6"/>
  <c r="L25" i="6"/>
  <c r="N25" i="6"/>
  <c r="P25" i="6"/>
  <c r="R25" i="6"/>
  <c r="T25" i="6"/>
  <c r="V25" i="6"/>
  <c r="X25" i="6"/>
  <c r="Z25" i="6"/>
  <c r="AB25" i="6"/>
  <c r="AD25" i="6"/>
  <c r="AF25" i="6"/>
  <c r="B6" i="6"/>
  <c r="C6" i="6"/>
  <c r="D6" i="6"/>
  <c r="E6" i="6"/>
  <c r="F6" i="6"/>
  <c r="G6" i="6"/>
  <c r="H6" i="6"/>
  <c r="I6" i="6"/>
  <c r="J6" i="6"/>
  <c r="L6" i="6"/>
  <c r="N6" i="6"/>
  <c r="P6" i="6"/>
  <c r="R6" i="6"/>
  <c r="T6" i="6"/>
  <c r="V6" i="6"/>
  <c r="X6" i="6"/>
  <c r="Z6" i="6"/>
  <c r="AB6" i="6"/>
  <c r="AD6" i="6"/>
  <c r="AF6" i="6"/>
  <c r="B7" i="6"/>
  <c r="C7" i="6"/>
  <c r="D7" i="6"/>
  <c r="E7" i="6"/>
  <c r="F7" i="6"/>
  <c r="G7" i="6"/>
  <c r="H7" i="6"/>
  <c r="I7" i="6"/>
  <c r="J7" i="6"/>
  <c r="L7" i="6"/>
  <c r="N7" i="6"/>
  <c r="P7" i="6"/>
  <c r="R7" i="6"/>
  <c r="T7" i="6"/>
  <c r="V7" i="6"/>
  <c r="X7" i="6"/>
  <c r="Z7" i="6"/>
  <c r="AB7" i="6"/>
  <c r="AD7" i="6"/>
  <c r="AF7" i="6"/>
  <c r="B8" i="6"/>
  <c r="C8" i="6"/>
  <c r="D8" i="6"/>
  <c r="E8" i="6"/>
  <c r="F8" i="6"/>
  <c r="G8" i="6"/>
  <c r="H8" i="6"/>
  <c r="I8" i="6"/>
  <c r="J8" i="6"/>
  <c r="L8" i="6"/>
  <c r="N8" i="6"/>
  <c r="P8" i="6"/>
  <c r="R8" i="6"/>
  <c r="T8" i="6"/>
  <c r="V8" i="6"/>
  <c r="X8" i="6"/>
  <c r="Z8" i="6"/>
  <c r="AB8" i="6"/>
  <c r="AD8" i="6"/>
  <c r="AF8" i="6"/>
  <c r="B9" i="6"/>
  <c r="C9" i="6"/>
  <c r="D9" i="6"/>
  <c r="E9" i="6"/>
  <c r="F9" i="6"/>
  <c r="G9" i="6"/>
  <c r="H9" i="6"/>
  <c r="I9" i="6"/>
  <c r="J9" i="6"/>
  <c r="L9" i="6"/>
  <c r="N9" i="6"/>
  <c r="P9" i="6"/>
  <c r="R9" i="6"/>
  <c r="T9" i="6"/>
  <c r="V9" i="6"/>
  <c r="X9" i="6"/>
  <c r="Z9" i="6"/>
  <c r="AB9" i="6"/>
  <c r="AD9" i="6"/>
  <c r="AF9" i="6"/>
  <c r="B10" i="6"/>
  <c r="C10" i="6"/>
  <c r="D10" i="6"/>
  <c r="E10" i="6"/>
  <c r="F10" i="6"/>
  <c r="G10" i="6"/>
  <c r="H10" i="6"/>
  <c r="I10" i="6"/>
  <c r="J10" i="6"/>
  <c r="L10" i="6"/>
  <c r="N10" i="6"/>
  <c r="P10" i="6"/>
  <c r="R10" i="6"/>
  <c r="T10" i="6"/>
  <c r="V10" i="6"/>
  <c r="X10" i="6"/>
  <c r="Z10" i="6"/>
  <c r="AB10" i="6"/>
  <c r="AD10" i="6"/>
  <c r="AF10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H19" i="2"/>
  <c r="F5" i="6"/>
  <c r="J19" i="2"/>
  <c r="H5" i="6"/>
  <c r="H4" i="6"/>
  <c r="I4" i="6"/>
  <c r="G4" i="6"/>
  <c r="A5" i="6"/>
  <c r="M5" i="5"/>
  <c r="M14" i="5"/>
  <c r="M28" i="5"/>
  <c r="M37" i="5"/>
  <c r="M45" i="5"/>
  <c r="M50" i="5"/>
  <c r="M52" i="5"/>
  <c r="M56" i="5"/>
  <c r="M60" i="5"/>
  <c r="M69" i="5"/>
  <c r="M73" i="5"/>
  <c r="M78" i="5"/>
  <c r="M86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92" i="5"/>
  <c r="A91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K90" i="5"/>
  <c r="J5" i="5"/>
  <c r="J14" i="5"/>
  <c r="J28" i="5"/>
  <c r="J37" i="5"/>
  <c r="J45" i="5"/>
  <c r="J50" i="5"/>
  <c r="J52" i="5"/>
  <c r="J56" i="5"/>
  <c r="J60" i="5"/>
  <c r="J69" i="5"/>
  <c r="J73" i="5"/>
  <c r="J78" i="5"/>
  <c r="J86" i="5"/>
  <c r="N86" i="5"/>
  <c r="O5" i="5"/>
  <c r="O14" i="5"/>
  <c r="O28" i="5"/>
  <c r="O37" i="5"/>
  <c r="O45" i="5"/>
  <c r="O50" i="5"/>
  <c r="O52" i="5"/>
  <c r="O56" i="5"/>
  <c r="O60" i="5"/>
  <c r="O69" i="5"/>
  <c r="O73" i="5"/>
  <c r="O78" i="5"/>
  <c r="O86" i="5"/>
  <c r="P86" i="5"/>
  <c r="Q5" i="5"/>
  <c r="Q14" i="5"/>
  <c r="Q28" i="5"/>
  <c r="Q37" i="5"/>
  <c r="Q45" i="5"/>
  <c r="Q50" i="5"/>
  <c r="Q52" i="5"/>
  <c r="Q56" i="5"/>
  <c r="Q60" i="5"/>
  <c r="Q69" i="5"/>
  <c r="Q73" i="5"/>
  <c r="Q78" i="5"/>
  <c r="Q86" i="5"/>
  <c r="R86" i="5"/>
  <c r="S5" i="5"/>
  <c r="S14" i="5"/>
  <c r="S28" i="5"/>
  <c r="S37" i="5"/>
  <c r="S45" i="5"/>
  <c r="S50" i="5"/>
  <c r="S52" i="5"/>
  <c r="S56" i="5"/>
  <c r="S60" i="5"/>
  <c r="S69" i="5"/>
  <c r="S73" i="5"/>
  <c r="S78" i="5"/>
  <c r="S86" i="5"/>
  <c r="T86" i="5"/>
  <c r="U5" i="5"/>
  <c r="U14" i="5"/>
  <c r="U28" i="5"/>
  <c r="U37" i="5"/>
  <c r="U45" i="5"/>
  <c r="U50" i="5"/>
  <c r="U52" i="5"/>
  <c r="U56" i="5"/>
  <c r="U60" i="5"/>
  <c r="U69" i="5"/>
  <c r="U73" i="5"/>
  <c r="U78" i="5"/>
  <c r="U86" i="5"/>
  <c r="V86" i="5"/>
  <c r="W5" i="5"/>
  <c r="W14" i="5"/>
  <c r="W28" i="5"/>
  <c r="W37" i="5"/>
  <c r="W45" i="5"/>
  <c r="W50" i="5"/>
  <c r="W52" i="5"/>
  <c r="W56" i="5"/>
  <c r="W60" i="5"/>
  <c r="W69" i="5"/>
  <c r="W73" i="5"/>
  <c r="W78" i="5"/>
  <c r="W86" i="5"/>
  <c r="X86" i="5"/>
  <c r="Y5" i="5"/>
  <c r="Y14" i="5"/>
  <c r="Y28" i="5"/>
  <c r="Y37" i="5"/>
  <c r="Y45" i="5"/>
  <c r="Y50" i="5"/>
  <c r="Y52" i="5"/>
  <c r="Y56" i="5"/>
  <c r="Y60" i="5"/>
  <c r="Y69" i="5"/>
  <c r="Y73" i="5"/>
  <c r="Y78" i="5"/>
  <c r="Y86" i="5"/>
  <c r="Z86" i="5"/>
  <c r="AA5" i="5"/>
  <c r="AA14" i="5"/>
  <c r="AA28" i="5"/>
  <c r="AA37" i="5"/>
  <c r="AA45" i="5"/>
  <c r="AA50" i="5"/>
  <c r="AA52" i="5"/>
  <c r="AA56" i="5"/>
  <c r="AA60" i="5"/>
  <c r="AA69" i="5"/>
  <c r="AA73" i="5"/>
  <c r="AA78" i="5"/>
  <c r="AA86" i="5"/>
  <c r="AB86" i="5"/>
  <c r="AC5" i="5"/>
  <c r="AC14" i="5"/>
  <c r="AC28" i="5"/>
  <c r="AC37" i="5"/>
  <c r="AC45" i="5"/>
  <c r="AC50" i="5"/>
  <c r="AC52" i="5"/>
  <c r="AC56" i="5"/>
  <c r="AC60" i="5"/>
  <c r="AC69" i="5"/>
  <c r="AC73" i="5"/>
  <c r="AC78" i="5"/>
  <c r="AC86" i="5"/>
  <c r="AD86" i="5"/>
  <c r="AE5" i="5"/>
  <c r="AE14" i="5"/>
  <c r="AE28" i="5"/>
  <c r="AE37" i="5"/>
  <c r="AE45" i="5"/>
  <c r="AE50" i="5"/>
  <c r="AE52" i="5"/>
  <c r="AE56" i="5"/>
  <c r="AE60" i="5"/>
  <c r="AE69" i="5"/>
  <c r="AE73" i="5"/>
  <c r="AE78" i="5"/>
  <c r="AE86" i="5"/>
  <c r="AF86" i="5"/>
  <c r="K5" i="5"/>
  <c r="K14" i="5"/>
  <c r="K28" i="5"/>
  <c r="K37" i="5"/>
  <c r="K45" i="5"/>
  <c r="K50" i="5"/>
  <c r="K52" i="5"/>
  <c r="K56" i="5"/>
  <c r="K60" i="5"/>
  <c r="K69" i="5"/>
  <c r="K73" i="5"/>
  <c r="K78" i="5"/>
  <c r="K86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K84" i="5"/>
  <c r="I5" i="5"/>
  <c r="I14" i="5"/>
  <c r="I28" i="5"/>
  <c r="I37" i="5"/>
  <c r="I45" i="5"/>
  <c r="I50" i="5"/>
  <c r="I52" i="5"/>
  <c r="I56" i="5"/>
  <c r="I60" i="5"/>
  <c r="I69" i="5"/>
  <c r="I73" i="5"/>
  <c r="I78" i="5"/>
  <c r="I86" i="5"/>
  <c r="G5" i="5"/>
  <c r="G14" i="5"/>
  <c r="G28" i="5"/>
  <c r="G37" i="5"/>
  <c r="G45" i="5"/>
  <c r="G50" i="5"/>
  <c r="G52" i="5"/>
  <c r="G56" i="5"/>
  <c r="G60" i="5"/>
  <c r="G69" i="5"/>
  <c r="G73" i="5"/>
  <c r="G78" i="5"/>
  <c r="G86" i="5"/>
  <c r="C5" i="5"/>
  <c r="C14" i="5"/>
  <c r="C28" i="5"/>
  <c r="C37" i="5"/>
  <c r="C45" i="5"/>
  <c r="C50" i="5"/>
  <c r="C52" i="5"/>
  <c r="C56" i="5"/>
  <c r="C60" i="5"/>
  <c r="C69" i="5"/>
  <c r="C73" i="5"/>
  <c r="C78" i="5"/>
  <c r="C86" i="5"/>
  <c r="H86" i="5"/>
  <c r="E5" i="5"/>
  <c r="E14" i="5"/>
  <c r="E28" i="5"/>
  <c r="E37" i="5"/>
  <c r="E45" i="5"/>
  <c r="E50" i="5"/>
  <c r="E52" i="5"/>
  <c r="E56" i="5"/>
  <c r="E60" i="5"/>
  <c r="E69" i="5"/>
  <c r="E73" i="5"/>
  <c r="E78" i="5"/>
  <c r="E86" i="5"/>
  <c r="D5" i="5"/>
  <c r="D14" i="5"/>
  <c r="D28" i="5"/>
  <c r="D37" i="5"/>
  <c r="D45" i="5"/>
  <c r="D50" i="5"/>
  <c r="D52" i="5"/>
  <c r="D56" i="5"/>
  <c r="D60" i="5"/>
  <c r="D69" i="5"/>
  <c r="D73" i="5"/>
  <c r="D78" i="5"/>
  <c r="D86" i="5"/>
  <c r="H85" i="5"/>
  <c r="I85" i="5"/>
  <c r="G85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H263" i="2"/>
  <c r="F78" i="5"/>
  <c r="J263" i="2"/>
  <c r="H78" i="5"/>
  <c r="N263" i="2"/>
  <c r="L78" i="5"/>
  <c r="P263" i="2"/>
  <c r="N78" i="5"/>
  <c r="R263" i="2"/>
  <c r="P78" i="5"/>
  <c r="T263" i="2"/>
  <c r="R78" i="5"/>
  <c r="V263" i="2"/>
  <c r="T78" i="5"/>
  <c r="X263" i="2"/>
  <c r="V78" i="5"/>
  <c r="Z263" i="2"/>
  <c r="X78" i="5"/>
  <c r="AB263" i="2"/>
  <c r="Z78" i="5"/>
  <c r="AD263" i="2"/>
  <c r="AB78" i="5"/>
  <c r="AF263" i="2"/>
  <c r="AD78" i="5"/>
  <c r="AH263" i="2"/>
  <c r="AF78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H258" i="2"/>
  <c r="F73" i="5"/>
  <c r="J258" i="2"/>
  <c r="H73" i="5"/>
  <c r="N258" i="2"/>
  <c r="L73" i="5"/>
  <c r="P258" i="2"/>
  <c r="N73" i="5"/>
  <c r="R258" i="2"/>
  <c r="P73" i="5"/>
  <c r="T258" i="2"/>
  <c r="R73" i="5"/>
  <c r="V258" i="2"/>
  <c r="T73" i="5"/>
  <c r="X258" i="2"/>
  <c r="V73" i="5"/>
  <c r="Z258" i="2"/>
  <c r="X73" i="5"/>
  <c r="AB258" i="2"/>
  <c r="Z73" i="5"/>
  <c r="AD258" i="2"/>
  <c r="AB73" i="5"/>
  <c r="AF258" i="2"/>
  <c r="AD73" i="5"/>
  <c r="AH258" i="2"/>
  <c r="AF73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H244" i="2"/>
  <c r="F69" i="5"/>
  <c r="J244" i="2"/>
  <c r="H69" i="5"/>
  <c r="N244" i="2"/>
  <c r="L69" i="5"/>
  <c r="P244" i="2"/>
  <c r="N69" i="5"/>
  <c r="R244" i="2"/>
  <c r="P69" i="5"/>
  <c r="T244" i="2"/>
  <c r="R69" i="5"/>
  <c r="V244" i="2"/>
  <c r="T69" i="5"/>
  <c r="X244" i="2"/>
  <c r="V69" i="5"/>
  <c r="Z244" i="2"/>
  <c r="X69" i="5"/>
  <c r="AB244" i="2"/>
  <c r="Z69" i="5"/>
  <c r="AD244" i="2"/>
  <c r="AB69" i="5"/>
  <c r="AF244" i="2"/>
  <c r="AD69" i="5"/>
  <c r="AH244" i="2"/>
  <c r="AF69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H235" i="2"/>
  <c r="F60" i="5"/>
  <c r="J235" i="2"/>
  <c r="H60" i="5"/>
  <c r="N235" i="2"/>
  <c r="L60" i="5"/>
  <c r="P235" i="2"/>
  <c r="N60" i="5"/>
  <c r="R235" i="2"/>
  <c r="P60" i="5"/>
  <c r="T235" i="2"/>
  <c r="R60" i="5"/>
  <c r="V235" i="2"/>
  <c r="T60" i="5"/>
  <c r="X235" i="2"/>
  <c r="V60" i="5"/>
  <c r="Z235" i="2"/>
  <c r="X60" i="5"/>
  <c r="AB235" i="2"/>
  <c r="Z60" i="5"/>
  <c r="AD235" i="2"/>
  <c r="AB60" i="5"/>
  <c r="AF235" i="2"/>
  <c r="AD60" i="5"/>
  <c r="AH235" i="2"/>
  <c r="AF60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H217" i="2"/>
  <c r="F56" i="5"/>
  <c r="J217" i="2"/>
  <c r="H56" i="5"/>
  <c r="N217" i="2"/>
  <c r="L56" i="5"/>
  <c r="P217" i="2"/>
  <c r="N56" i="5"/>
  <c r="R217" i="2"/>
  <c r="P56" i="5"/>
  <c r="T217" i="2"/>
  <c r="R56" i="5"/>
  <c r="V217" i="2"/>
  <c r="T56" i="5"/>
  <c r="X217" i="2"/>
  <c r="V56" i="5"/>
  <c r="Z217" i="2"/>
  <c r="X56" i="5"/>
  <c r="AB217" i="2"/>
  <c r="Z56" i="5"/>
  <c r="AD217" i="2"/>
  <c r="AB56" i="5"/>
  <c r="AF217" i="2"/>
  <c r="AD56" i="5"/>
  <c r="AH217" i="2"/>
  <c r="AF56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H213" i="2"/>
  <c r="F52" i="5"/>
  <c r="J213" i="2"/>
  <c r="H52" i="5"/>
  <c r="N213" i="2"/>
  <c r="L52" i="5"/>
  <c r="P213" i="2"/>
  <c r="N52" i="5"/>
  <c r="R213" i="2"/>
  <c r="P52" i="5"/>
  <c r="T213" i="2"/>
  <c r="R52" i="5"/>
  <c r="V213" i="2"/>
  <c r="T52" i="5"/>
  <c r="X213" i="2"/>
  <c r="V52" i="5"/>
  <c r="Z213" i="2"/>
  <c r="X52" i="5"/>
  <c r="AB213" i="2"/>
  <c r="Z52" i="5"/>
  <c r="AD213" i="2"/>
  <c r="AB52" i="5"/>
  <c r="AF213" i="2"/>
  <c r="AD52" i="5"/>
  <c r="AH213" i="2"/>
  <c r="AF52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H208" i="2"/>
  <c r="F50" i="5"/>
  <c r="J208" i="2"/>
  <c r="H50" i="5"/>
  <c r="N208" i="2"/>
  <c r="L50" i="5"/>
  <c r="P208" i="2"/>
  <c r="N50" i="5"/>
  <c r="R208" i="2"/>
  <c r="P50" i="5"/>
  <c r="T208" i="2"/>
  <c r="R50" i="5"/>
  <c r="V208" i="2"/>
  <c r="T50" i="5"/>
  <c r="X208" i="2"/>
  <c r="V50" i="5"/>
  <c r="Z208" i="2"/>
  <c r="X50" i="5"/>
  <c r="AB208" i="2"/>
  <c r="Z50" i="5"/>
  <c r="AD208" i="2"/>
  <c r="AB50" i="5"/>
  <c r="AF208" i="2"/>
  <c r="AD50" i="5"/>
  <c r="AH208" i="2"/>
  <c r="AF50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H197" i="2"/>
  <c r="F45" i="5"/>
  <c r="J197" i="2"/>
  <c r="H45" i="5"/>
  <c r="N197" i="2"/>
  <c r="L45" i="5"/>
  <c r="P197" i="2"/>
  <c r="N45" i="5"/>
  <c r="R197" i="2"/>
  <c r="P45" i="5"/>
  <c r="T197" i="2"/>
  <c r="R45" i="5"/>
  <c r="V197" i="2"/>
  <c r="T45" i="5"/>
  <c r="X197" i="2"/>
  <c r="V45" i="5"/>
  <c r="Z197" i="2"/>
  <c r="X45" i="5"/>
  <c r="AB197" i="2"/>
  <c r="Z45" i="5"/>
  <c r="AD197" i="2"/>
  <c r="AB45" i="5"/>
  <c r="AF197" i="2"/>
  <c r="AD45" i="5"/>
  <c r="AH197" i="2"/>
  <c r="AF45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H144" i="2"/>
  <c r="F37" i="5"/>
  <c r="J144" i="2"/>
  <c r="H37" i="5"/>
  <c r="N144" i="2"/>
  <c r="L37" i="5"/>
  <c r="P144" i="2"/>
  <c r="N37" i="5"/>
  <c r="R144" i="2"/>
  <c r="P37" i="5"/>
  <c r="T144" i="2"/>
  <c r="R37" i="5"/>
  <c r="V144" i="2"/>
  <c r="T37" i="5"/>
  <c r="X144" i="2"/>
  <c r="V37" i="5"/>
  <c r="Z144" i="2"/>
  <c r="X37" i="5"/>
  <c r="AB144" i="2"/>
  <c r="Z37" i="5"/>
  <c r="AD144" i="2"/>
  <c r="AB37" i="5"/>
  <c r="AF144" i="2"/>
  <c r="AD37" i="5"/>
  <c r="AH144" i="2"/>
  <c r="AF37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H135" i="2"/>
  <c r="F28" i="5"/>
  <c r="J135" i="2"/>
  <c r="H28" i="5"/>
  <c r="N135" i="2"/>
  <c r="L28" i="5"/>
  <c r="P135" i="2"/>
  <c r="N28" i="5"/>
  <c r="R135" i="2"/>
  <c r="P28" i="5"/>
  <c r="T135" i="2"/>
  <c r="R28" i="5"/>
  <c r="V135" i="2"/>
  <c r="T28" i="5"/>
  <c r="X135" i="2"/>
  <c r="V28" i="5"/>
  <c r="Z135" i="2"/>
  <c r="X28" i="5"/>
  <c r="AB135" i="2"/>
  <c r="Z28" i="5"/>
  <c r="AD135" i="2"/>
  <c r="AB28" i="5"/>
  <c r="AF135" i="2"/>
  <c r="AD28" i="5"/>
  <c r="AH135" i="2"/>
  <c r="AF28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H86" i="2"/>
  <c r="F14" i="5"/>
  <c r="J86" i="2"/>
  <c r="H14" i="5"/>
  <c r="N86" i="2"/>
  <c r="L14" i="5"/>
  <c r="P86" i="2"/>
  <c r="N14" i="5"/>
  <c r="R86" i="2"/>
  <c r="P14" i="5"/>
  <c r="T86" i="2"/>
  <c r="R14" i="5"/>
  <c r="V86" i="2"/>
  <c r="T14" i="5"/>
  <c r="X86" i="2"/>
  <c r="V14" i="5"/>
  <c r="Z86" i="2"/>
  <c r="X14" i="5"/>
  <c r="AB86" i="2"/>
  <c r="Z14" i="5"/>
  <c r="AD86" i="2"/>
  <c r="AB14" i="5"/>
  <c r="AF86" i="2"/>
  <c r="AD14" i="5"/>
  <c r="AH86" i="2"/>
  <c r="AF14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H61" i="2"/>
  <c r="F5" i="5"/>
  <c r="J61" i="2"/>
  <c r="H5" i="5"/>
  <c r="N61" i="2"/>
  <c r="L5" i="5"/>
  <c r="P61" i="2"/>
  <c r="N5" i="5"/>
  <c r="R61" i="2"/>
  <c r="P5" i="5"/>
  <c r="T61" i="2"/>
  <c r="R5" i="5"/>
  <c r="V61" i="2"/>
  <c r="T5" i="5"/>
  <c r="X61" i="2"/>
  <c r="V5" i="5"/>
  <c r="Z61" i="2"/>
  <c r="X5" i="5"/>
  <c r="AB61" i="2"/>
  <c r="Z5" i="5"/>
  <c r="AD61" i="2"/>
  <c r="AB5" i="5"/>
  <c r="AF61" i="2"/>
  <c r="AD5" i="5"/>
  <c r="AH61" i="2"/>
  <c r="AF5" i="5"/>
  <c r="H4" i="5"/>
  <c r="I4" i="5"/>
  <c r="G4" i="5"/>
  <c r="A79" i="5"/>
  <c r="A80" i="5"/>
  <c r="A81" i="5"/>
  <c r="A74" i="5"/>
  <c r="A75" i="5"/>
  <c r="A76" i="5"/>
  <c r="A77" i="5"/>
  <c r="A78" i="5"/>
  <c r="A73" i="5"/>
  <c r="A61" i="5"/>
  <c r="A62" i="5"/>
  <c r="A63" i="5"/>
  <c r="A64" i="5"/>
  <c r="A65" i="5"/>
  <c r="A66" i="5"/>
  <c r="A67" i="5"/>
  <c r="A68" i="5"/>
  <c r="A69" i="5"/>
  <c r="A70" i="5"/>
  <c r="A71" i="5"/>
  <c r="A72" i="5"/>
  <c r="A60" i="5"/>
  <c r="A53" i="5"/>
  <c r="A54" i="5"/>
  <c r="A55" i="5"/>
  <c r="A56" i="5"/>
  <c r="A57" i="5"/>
  <c r="A58" i="5"/>
  <c r="A59" i="5"/>
  <c r="A52" i="5"/>
  <c r="A51" i="5"/>
  <c r="A50" i="5"/>
  <c r="A46" i="5"/>
  <c r="A47" i="5"/>
  <c r="A48" i="5"/>
  <c r="A49" i="5"/>
  <c r="A45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28" i="5"/>
  <c r="A26" i="5"/>
  <c r="A27" i="5"/>
  <c r="A15" i="5"/>
  <c r="A16" i="5"/>
  <c r="A17" i="5"/>
  <c r="A18" i="5"/>
  <c r="A19" i="5"/>
  <c r="A20" i="5"/>
  <c r="A21" i="5"/>
  <c r="A22" i="5"/>
  <c r="A23" i="5"/>
  <c r="A24" i="5"/>
  <c r="A25" i="5"/>
  <c r="A14" i="5"/>
  <c r="A12" i="5"/>
  <c r="A13" i="5"/>
  <c r="A6" i="5"/>
  <c r="A7" i="5"/>
  <c r="A8" i="5"/>
  <c r="A9" i="5"/>
  <c r="A10" i="5"/>
  <c r="A11" i="5"/>
  <c r="A5" i="5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K148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A150" i="4"/>
  <c r="A149" i="4"/>
  <c r="M5" i="4"/>
  <c r="M8" i="4"/>
  <c r="M15" i="4"/>
  <c r="M19" i="4"/>
  <c r="M25" i="4"/>
  <c r="M28" i="4"/>
  <c r="M31" i="4"/>
  <c r="M33" i="4"/>
  <c r="M37" i="4"/>
  <c r="M40" i="4"/>
  <c r="M47" i="4"/>
  <c r="M53" i="4"/>
  <c r="M56" i="4"/>
  <c r="M67" i="4"/>
  <c r="M70" i="4"/>
  <c r="M76" i="4"/>
  <c r="M80" i="4"/>
  <c r="M96" i="4"/>
  <c r="M107" i="4"/>
  <c r="M109" i="4"/>
  <c r="M115" i="4"/>
  <c r="M118" i="4"/>
  <c r="M123" i="4"/>
  <c r="M126" i="4"/>
  <c r="M128" i="4"/>
  <c r="M130" i="4"/>
  <c r="M133" i="4"/>
  <c r="M144" i="4"/>
  <c r="J5" i="4"/>
  <c r="J8" i="4"/>
  <c r="J15" i="4"/>
  <c r="J19" i="4"/>
  <c r="J25" i="4"/>
  <c r="J28" i="4"/>
  <c r="J31" i="4"/>
  <c r="J33" i="4"/>
  <c r="J37" i="4"/>
  <c r="J40" i="4"/>
  <c r="J47" i="4"/>
  <c r="J53" i="4"/>
  <c r="J56" i="4"/>
  <c r="J67" i="4"/>
  <c r="J70" i="4"/>
  <c r="J76" i="4"/>
  <c r="J80" i="4"/>
  <c r="J96" i="4"/>
  <c r="J107" i="4"/>
  <c r="J109" i="4"/>
  <c r="J115" i="4"/>
  <c r="J118" i="4"/>
  <c r="J123" i="4"/>
  <c r="J126" i="4"/>
  <c r="J128" i="4"/>
  <c r="J130" i="4"/>
  <c r="J133" i="4"/>
  <c r="J144" i="4"/>
  <c r="N144" i="4"/>
  <c r="O5" i="4"/>
  <c r="O8" i="4"/>
  <c r="O15" i="4"/>
  <c r="O19" i="4"/>
  <c r="O25" i="4"/>
  <c r="O28" i="4"/>
  <c r="O31" i="4"/>
  <c r="O33" i="4"/>
  <c r="O37" i="4"/>
  <c r="O40" i="4"/>
  <c r="O47" i="4"/>
  <c r="O53" i="4"/>
  <c r="O56" i="4"/>
  <c r="O67" i="4"/>
  <c r="O70" i="4"/>
  <c r="O76" i="4"/>
  <c r="O80" i="4"/>
  <c r="O96" i="4"/>
  <c r="O107" i="4"/>
  <c r="O109" i="4"/>
  <c r="O115" i="4"/>
  <c r="O118" i="4"/>
  <c r="O123" i="4"/>
  <c r="O126" i="4"/>
  <c r="O128" i="4"/>
  <c r="O130" i="4"/>
  <c r="O133" i="4"/>
  <c r="O144" i="4"/>
  <c r="P144" i="4"/>
  <c r="Q5" i="4"/>
  <c r="Q8" i="4"/>
  <c r="Q15" i="4"/>
  <c r="Q19" i="4"/>
  <c r="Q25" i="4"/>
  <c r="Q28" i="4"/>
  <c r="Q31" i="4"/>
  <c r="Q33" i="4"/>
  <c r="Q37" i="4"/>
  <c r="Q40" i="4"/>
  <c r="Q47" i="4"/>
  <c r="Q53" i="4"/>
  <c r="Q56" i="4"/>
  <c r="Q67" i="4"/>
  <c r="Q70" i="4"/>
  <c r="Q76" i="4"/>
  <c r="Q80" i="4"/>
  <c r="Q96" i="4"/>
  <c r="Q107" i="4"/>
  <c r="Q109" i="4"/>
  <c r="Q115" i="4"/>
  <c r="Q118" i="4"/>
  <c r="Q123" i="4"/>
  <c r="Q126" i="4"/>
  <c r="Q128" i="4"/>
  <c r="Q130" i="4"/>
  <c r="Q133" i="4"/>
  <c r="Q144" i="4"/>
  <c r="R144" i="4"/>
  <c r="S5" i="4"/>
  <c r="S8" i="4"/>
  <c r="S15" i="4"/>
  <c r="S19" i="4"/>
  <c r="S25" i="4"/>
  <c r="S28" i="4"/>
  <c r="S31" i="4"/>
  <c r="S33" i="4"/>
  <c r="S37" i="4"/>
  <c r="S40" i="4"/>
  <c r="S47" i="4"/>
  <c r="S53" i="4"/>
  <c r="S56" i="4"/>
  <c r="S67" i="4"/>
  <c r="S70" i="4"/>
  <c r="S76" i="4"/>
  <c r="S80" i="4"/>
  <c r="S96" i="4"/>
  <c r="S107" i="4"/>
  <c r="S109" i="4"/>
  <c r="S115" i="4"/>
  <c r="S118" i="4"/>
  <c r="S123" i="4"/>
  <c r="S126" i="4"/>
  <c r="S128" i="4"/>
  <c r="S130" i="4"/>
  <c r="S133" i="4"/>
  <c r="S144" i="4"/>
  <c r="T144" i="4"/>
  <c r="U5" i="4"/>
  <c r="U8" i="4"/>
  <c r="U15" i="4"/>
  <c r="U19" i="4"/>
  <c r="U25" i="4"/>
  <c r="U28" i="4"/>
  <c r="U31" i="4"/>
  <c r="U33" i="4"/>
  <c r="U37" i="4"/>
  <c r="U40" i="4"/>
  <c r="U47" i="4"/>
  <c r="U53" i="4"/>
  <c r="U56" i="4"/>
  <c r="U67" i="4"/>
  <c r="U70" i="4"/>
  <c r="U76" i="4"/>
  <c r="U80" i="4"/>
  <c r="U96" i="4"/>
  <c r="U107" i="4"/>
  <c r="U109" i="4"/>
  <c r="U115" i="4"/>
  <c r="U118" i="4"/>
  <c r="U123" i="4"/>
  <c r="U126" i="4"/>
  <c r="U128" i="4"/>
  <c r="U130" i="4"/>
  <c r="U133" i="4"/>
  <c r="U144" i="4"/>
  <c r="V144" i="4"/>
  <c r="X144" i="4"/>
  <c r="Y5" i="4"/>
  <c r="Y8" i="4"/>
  <c r="Y15" i="4"/>
  <c r="Y19" i="4"/>
  <c r="Y25" i="4"/>
  <c r="Y28" i="4"/>
  <c r="Y31" i="4"/>
  <c r="Y33" i="4"/>
  <c r="Y37" i="4"/>
  <c r="Y40" i="4"/>
  <c r="Y47" i="4"/>
  <c r="Y53" i="4"/>
  <c r="Y56" i="4"/>
  <c r="Y67" i="4"/>
  <c r="Y70" i="4"/>
  <c r="Y76" i="4"/>
  <c r="Y80" i="4"/>
  <c r="Y96" i="4"/>
  <c r="Y107" i="4"/>
  <c r="Y109" i="4"/>
  <c r="Y115" i="4"/>
  <c r="Y118" i="4"/>
  <c r="Y123" i="4"/>
  <c r="Y126" i="4"/>
  <c r="Y128" i="4"/>
  <c r="Y130" i="4"/>
  <c r="Y133" i="4"/>
  <c r="Y144" i="4"/>
  <c r="Z144" i="4"/>
  <c r="AA5" i="4"/>
  <c r="AA8" i="4"/>
  <c r="AA15" i="4"/>
  <c r="AA19" i="4"/>
  <c r="AA25" i="4"/>
  <c r="AA28" i="4"/>
  <c r="AA31" i="4"/>
  <c r="AA33" i="4"/>
  <c r="AA37" i="4"/>
  <c r="AA40" i="4"/>
  <c r="AA47" i="4"/>
  <c r="AA53" i="4"/>
  <c r="AA56" i="4"/>
  <c r="AA67" i="4"/>
  <c r="AA70" i="4"/>
  <c r="AA76" i="4"/>
  <c r="AA80" i="4"/>
  <c r="AA96" i="4"/>
  <c r="AA107" i="4"/>
  <c r="AA109" i="4"/>
  <c r="AA115" i="4"/>
  <c r="AA118" i="4"/>
  <c r="AA123" i="4"/>
  <c r="AA126" i="4"/>
  <c r="AA128" i="4"/>
  <c r="AA130" i="4"/>
  <c r="AA133" i="4"/>
  <c r="AA144" i="4"/>
  <c r="AB144" i="4"/>
  <c r="AC5" i="4"/>
  <c r="AC8" i="4"/>
  <c r="AC15" i="4"/>
  <c r="AC19" i="4"/>
  <c r="AC25" i="4"/>
  <c r="AC28" i="4"/>
  <c r="AC31" i="4"/>
  <c r="AC33" i="4"/>
  <c r="AC37" i="4"/>
  <c r="AC40" i="4"/>
  <c r="AC47" i="4"/>
  <c r="AC53" i="4"/>
  <c r="AC56" i="4"/>
  <c r="AC67" i="4"/>
  <c r="AC70" i="4"/>
  <c r="AC76" i="4"/>
  <c r="AC80" i="4"/>
  <c r="AC96" i="4"/>
  <c r="AC107" i="4"/>
  <c r="AC109" i="4"/>
  <c r="AC115" i="4"/>
  <c r="AC118" i="4"/>
  <c r="AC123" i="4"/>
  <c r="AC126" i="4"/>
  <c r="AC128" i="4"/>
  <c r="AC130" i="4"/>
  <c r="AC133" i="4"/>
  <c r="AC144" i="4"/>
  <c r="AD144" i="4"/>
  <c r="AE5" i="4"/>
  <c r="AE8" i="4"/>
  <c r="AE15" i="4"/>
  <c r="AE19" i="4"/>
  <c r="AE25" i="4"/>
  <c r="AE28" i="4"/>
  <c r="AE31" i="4"/>
  <c r="AE33" i="4"/>
  <c r="AE37" i="4"/>
  <c r="AE40" i="4"/>
  <c r="AE47" i="4"/>
  <c r="AE53" i="4"/>
  <c r="AE56" i="4"/>
  <c r="AE67" i="4"/>
  <c r="AE70" i="4"/>
  <c r="AE76" i="4"/>
  <c r="AE80" i="4"/>
  <c r="AE96" i="4"/>
  <c r="AE107" i="4"/>
  <c r="AE109" i="4"/>
  <c r="AE115" i="4"/>
  <c r="AE118" i="4"/>
  <c r="AE123" i="4"/>
  <c r="AE126" i="4"/>
  <c r="AE128" i="4"/>
  <c r="AE130" i="4"/>
  <c r="AE133" i="4"/>
  <c r="AE144" i="4"/>
  <c r="AF144" i="4"/>
  <c r="K5" i="4"/>
  <c r="K8" i="4"/>
  <c r="K15" i="4"/>
  <c r="K19" i="4"/>
  <c r="K25" i="4"/>
  <c r="K28" i="4"/>
  <c r="K31" i="4"/>
  <c r="K33" i="4"/>
  <c r="K37" i="4"/>
  <c r="K40" i="4"/>
  <c r="K47" i="4"/>
  <c r="K53" i="4"/>
  <c r="K56" i="4"/>
  <c r="K67" i="4"/>
  <c r="K70" i="4"/>
  <c r="K76" i="4"/>
  <c r="K80" i="4"/>
  <c r="K96" i="4"/>
  <c r="K107" i="4"/>
  <c r="K109" i="4"/>
  <c r="K115" i="4"/>
  <c r="K118" i="4"/>
  <c r="K123" i="4"/>
  <c r="K126" i="4"/>
  <c r="K128" i="4"/>
  <c r="K130" i="4"/>
  <c r="K133" i="4"/>
  <c r="K144" i="4"/>
  <c r="I5" i="4"/>
  <c r="I8" i="4"/>
  <c r="I15" i="4"/>
  <c r="I19" i="4"/>
  <c r="I25" i="4"/>
  <c r="I28" i="4"/>
  <c r="I31" i="4"/>
  <c r="I33" i="4"/>
  <c r="I37" i="4"/>
  <c r="I40" i="4"/>
  <c r="I47" i="4"/>
  <c r="I53" i="4"/>
  <c r="I56" i="4"/>
  <c r="I67" i="4"/>
  <c r="I70" i="4"/>
  <c r="I76" i="4"/>
  <c r="I80" i="4"/>
  <c r="I96" i="4"/>
  <c r="I107" i="4"/>
  <c r="I109" i="4"/>
  <c r="I115" i="4"/>
  <c r="I118" i="4"/>
  <c r="I123" i="4"/>
  <c r="I126" i="4"/>
  <c r="I128" i="4"/>
  <c r="I130" i="4"/>
  <c r="I133" i="4"/>
  <c r="I144" i="4"/>
  <c r="G5" i="4"/>
  <c r="G8" i="4"/>
  <c r="G15" i="4"/>
  <c r="G19" i="4"/>
  <c r="G25" i="4"/>
  <c r="G28" i="4"/>
  <c r="G31" i="4"/>
  <c r="G33" i="4"/>
  <c r="G37" i="4"/>
  <c r="G40" i="4"/>
  <c r="G47" i="4"/>
  <c r="G53" i="4"/>
  <c r="G56" i="4"/>
  <c r="G67" i="4"/>
  <c r="G70" i="4"/>
  <c r="G76" i="4"/>
  <c r="G80" i="4"/>
  <c r="G96" i="4"/>
  <c r="G107" i="4"/>
  <c r="G109" i="4"/>
  <c r="G115" i="4"/>
  <c r="G118" i="4"/>
  <c r="G123" i="4"/>
  <c r="G126" i="4"/>
  <c r="G128" i="4"/>
  <c r="G130" i="4"/>
  <c r="G133" i="4"/>
  <c r="G144" i="4"/>
  <c r="C5" i="4"/>
  <c r="C8" i="4"/>
  <c r="C15" i="4"/>
  <c r="C19" i="4"/>
  <c r="C25" i="4"/>
  <c r="C28" i="4"/>
  <c r="C31" i="4"/>
  <c r="C33" i="4"/>
  <c r="C37" i="4"/>
  <c r="C40" i="4"/>
  <c r="C47" i="4"/>
  <c r="C53" i="4"/>
  <c r="C56" i="4"/>
  <c r="C67" i="4"/>
  <c r="C70" i="4"/>
  <c r="C76" i="4"/>
  <c r="C80" i="4"/>
  <c r="C96" i="4"/>
  <c r="C107" i="4"/>
  <c r="C109" i="4"/>
  <c r="C115" i="4"/>
  <c r="C118" i="4"/>
  <c r="C123" i="4"/>
  <c r="C126" i="4"/>
  <c r="C128" i="4"/>
  <c r="C130" i="4"/>
  <c r="C133" i="4"/>
  <c r="C144" i="4"/>
  <c r="H144" i="4"/>
  <c r="E5" i="4"/>
  <c r="E8" i="4"/>
  <c r="E15" i="4"/>
  <c r="E19" i="4"/>
  <c r="E25" i="4"/>
  <c r="E28" i="4"/>
  <c r="E31" i="4"/>
  <c r="E33" i="4"/>
  <c r="E37" i="4"/>
  <c r="E40" i="4"/>
  <c r="E47" i="4"/>
  <c r="E53" i="4"/>
  <c r="E56" i="4"/>
  <c r="E67" i="4"/>
  <c r="E70" i="4"/>
  <c r="E76" i="4"/>
  <c r="E80" i="4"/>
  <c r="E96" i="4"/>
  <c r="E107" i="4"/>
  <c r="E109" i="4"/>
  <c r="E115" i="4"/>
  <c r="E118" i="4"/>
  <c r="E123" i="4"/>
  <c r="E126" i="4"/>
  <c r="E128" i="4"/>
  <c r="E130" i="4"/>
  <c r="E133" i="4"/>
  <c r="E144" i="4"/>
  <c r="D5" i="4"/>
  <c r="D8" i="4"/>
  <c r="D15" i="4"/>
  <c r="D19" i="4"/>
  <c r="D25" i="4"/>
  <c r="D28" i="4"/>
  <c r="D31" i="4"/>
  <c r="D33" i="4"/>
  <c r="D37" i="4"/>
  <c r="D40" i="4"/>
  <c r="D47" i="4"/>
  <c r="D53" i="4"/>
  <c r="D56" i="4"/>
  <c r="D67" i="4"/>
  <c r="D70" i="4"/>
  <c r="D76" i="4"/>
  <c r="D80" i="4"/>
  <c r="D96" i="4"/>
  <c r="D107" i="4"/>
  <c r="D109" i="4"/>
  <c r="D115" i="4"/>
  <c r="D118" i="4"/>
  <c r="D123" i="4"/>
  <c r="D126" i="4"/>
  <c r="D128" i="4"/>
  <c r="D130" i="4"/>
  <c r="D133" i="4"/>
  <c r="D144" i="4"/>
  <c r="B6" i="4"/>
  <c r="B7" i="4"/>
  <c r="B9" i="4"/>
  <c r="B10" i="4"/>
  <c r="B11" i="4"/>
  <c r="B12" i="4"/>
  <c r="B13" i="4"/>
  <c r="B14" i="4"/>
  <c r="B16" i="4"/>
  <c r="B17" i="4"/>
  <c r="B18" i="4"/>
  <c r="B20" i="4"/>
  <c r="B21" i="4"/>
  <c r="B22" i="4"/>
  <c r="B23" i="4"/>
  <c r="B24" i="4"/>
  <c r="B26" i="4"/>
  <c r="B27" i="4"/>
  <c r="B29" i="4"/>
  <c r="B30" i="4"/>
  <c r="B32" i="4"/>
  <c r="B34" i="4"/>
  <c r="B35" i="4"/>
  <c r="B36" i="4"/>
  <c r="B38" i="4"/>
  <c r="B39" i="4"/>
  <c r="B41" i="4"/>
  <c r="B42" i="4"/>
  <c r="B43" i="4"/>
  <c r="B44" i="4"/>
  <c r="B45" i="4"/>
  <c r="B46" i="4"/>
  <c r="B48" i="4"/>
  <c r="B49" i="4"/>
  <c r="B50" i="4"/>
  <c r="B51" i="4"/>
  <c r="B52" i="4"/>
  <c r="B54" i="4"/>
  <c r="B55" i="4"/>
  <c r="B57" i="4"/>
  <c r="B58" i="4"/>
  <c r="B59" i="4"/>
  <c r="B60" i="4"/>
  <c r="B61" i="4"/>
  <c r="B62" i="4"/>
  <c r="B63" i="4"/>
  <c r="B64" i="4"/>
  <c r="B65" i="4"/>
  <c r="B66" i="4"/>
  <c r="B68" i="4"/>
  <c r="B69" i="4"/>
  <c r="B71" i="4"/>
  <c r="B72" i="4"/>
  <c r="B73" i="4"/>
  <c r="B74" i="4"/>
  <c r="B75" i="4"/>
  <c r="B77" i="4"/>
  <c r="B78" i="4"/>
  <c r="B79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7" i="4"/>
  <c r="B98" i="4"/>
  <c r="B99" i="4"/>
  <c r="B100" i="4"/>
  <c r="B101" i="4"/>
  <c r="B102" i="4"/>
  <c r="B103" i="4"/>
  <c r="B104" i="4"/>
  <c r="B105" i="4"/>
  <c r="B106" i="4"/>
  <c r="B108" i="4"/>
  <c r="B110" i="4"/>
  <c r="B111" i="4"/>
  <c r="B112" i="4"/>
  <c r="B113" i="4"/>
  <c r="B114" i="4"/>
  <c r="B116" i="4"/>
  <c r="B117" i="4"/>
  <c r="B119" i="4"/>
  <c r="B120" i="4"/>
  <c r="B121" i="4"/>
  <c r="B122" i="4"/>
  <c r="B124" i="4"/>
  <c r="B125" i="4"/>
  <c r="B127" i="4"/>
  <c r="B129" i="4"/>
  <c r="B131" i="4"/>
  <c r="B132" i="4"/>
  <c r="B134" i="4"/>
  <c r="B135" i="4"/>
  <c r="B136" i="4"/>
  <c r="B137" i="4"/>
  <c r="B138" i="4"/>
  <c r="B139" i="4"/>
  <c r="B144" i="4"/>
  <c r="H143" i="4"/>
  <c r="I143" i="4"/>
  <c r="G143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K142" i="4"/>
  <c r="H138" i="4"/>
  <c r="H139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C138" i="4"/>
  <c r="D138" i="4"/>
  <c r="E138" i="4"/>
  <c r="F138" i="4"/>
  <c r="G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C139" i="4"/>
  <c r="D139" i="4"/>
  <c r="E139" i="4"/>
  <c r="F139" i="4"/>
  <c r="G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H278" i="2"/>
  <c r="F133" i="4"/>
  <c r="J278" i="2"/>
  <c r="H133" i="4"/>
  <c r="N278" i="2"/>
  <c r="L133" i="4"/>
  <c r="P278" i="2"/>
  <c r="N133" i="4"/>
  <c r="R278" i="2"/>
  <c r="P133" i="4"/>
  <c r="T278" i="2"/>
  <c r="R133" i="4"/>
  <c r="V278" i="2"/>
  <c r="T133" i="4"/>
  <c r="X278" i="2"/>
  <c r="V133" i="4"/>
  <c r="Z278" i="2"/>
  <c r="X133" i="4"/>
  <c r="AB278" i="2"/>
  <c r="Z133" i="4"/>
  <c r="AD278" i="2"/>
  <c r="AB133" i="4"/>
  <c r="AF278" i="2"/>
  <c r="AD133" i="4"/>
  <c r="AH278" i="2"/>
  <c r="AF133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H275" i="2"/>
  <c r="F130" i="4"/>
  <c r="J275" i="2"/>
  <c r="H130" i="4"/>
  <c r="N275" i="2"/>
  <c r="L130" i="4"/>
  <c r="P275" i="2"/>
  <c r="N130" i="4"/>
  <c r="R275" i="2"/>
  <c r="P130" i="4"/>
  <c r="T275" i="2"/>
  <c r="R130" i="4"/>
  <c r="V275" i="2"/>
  <c r="T130" i="4"/>
  <c r="X275" i="2"/>
  <c r="V130" i="4"/>
  <c r="Z275" i="2"/>
  <c r="X130" i="4"/>
  <c r="AB275" i="2"/>
  <c r="Z130" i="4"/>
  <c r="AD275" i="2"/>
  <c r="AB130" i="4"/>
  <c r="AF275" i="2"/>
  <c r="AD130" i="4"/>
  <c r="AH275" i="2"/>
  <c r="AF130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130" i="4"/>
  <c r="A131" i="4"/>
  <c r="A132" i="4"/>
  <c r="A133" i="4"/>
  <c r="A134" i="4"/>
  <c r="A135" i="4"/>
  <c r="A136" i="4"/>
  <c r="A137" i="4"/>
  <c r="A138" i="4"/>
  <c r="A139" i="4"/>
  <c r="H273" i="2"/>
  <c r="F128" i="4"/>
  <c r="J273" i="2"/>
  <c r="H128" i="4"/>
  <c r="N273" i="2"/>
  <c r="L128" i="4"/>
  <c r="P273" i="2"/>
  <c r="N128" i="4"/>
  <c r="R273" i="2"/>
  <c r="P128" i="4"/>
  <c r="T273" i="2"/>
  <c r="R128" i="4"/>
  <c r="V273" i="2"/>
  <c r="T128" i="4"/>
  <c r="X273" i="2"/>
  <c r="V128" i="4"/>
  <c r="Z273" i="2"/>
  <c r="X128" i="4"/>
  <c r="AB273" i="2"/>
  <c r="Z128" i="4"/>
  <c r="AD273" i="2"/>
  <c r="AB128" i="4"/>
  <c r="AF273" i="2"/>
  <c r="AD128" i="4"/>
  <c r="AH273" i="2"/>
  <c r="AF128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H256" i="2"/>
  <c r="F126" i="4"/>
  <c r="J256" i="2"/>
  <c r="H126" i="4"/>
  <c r="N256" i="2"/>
  <c r="L126" i="4"/>
  <c r="P256" i="2"/>
  <c r="N126" i="4"/>
  <c r="R256" i="2"/>
  <c r="P126" i="4"/>
  <c r="T256" i="2"/>
  <c r="R126" i="4"/>
  <c r="V256" i="2"/>
  <c r="T126" i="4"/>
  <c r="X256" i="2"/>
  <c r="V126" i="4"/>
  <c r="Z256" i="2"/>
  <c r="X126" i="4"/>
  <c r="AB256" i="2"/>
  <c r="Z126" i="4"/>
  <c r="AD256" i="2"/>
  <c r="AB126" i="4"/>
  <c r="AF256" i="2"/>
  <c r="AD126" i="4"/>
  <c r="AH256" i="2"/>
  <c r="AF126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H248" i="2"/>
  <c r="F123" i="4"/>
  <c r="J248" i="2"/>
  <c r="H123" i="4"/>
  <c r="N248" i="2"/>
  <c r="L123" i="4"/>
  <c r="P248" i="2"/>
  <c r="N123" i="4"/>
  <c r="R248" i="2"/>
  <c r="P123" i="4"/>
  <c r="T248" i="2"/>
  <c r="R123" i="4"/>
  <c r="V248" i="2"/>
  <c r="T123" i="4"/>
  <c r="X248" i="2"/>
  <c r="V123" i="4"/>
  <c r="Z248" i="2"/>
  <c r="X123" i="4"/>
  <c r="AB248" i="2"/>
  <c r="Z123" i="4"/>
  <c r="AD248" i="2"/>
  <c r="AB123" i="4"/>
  <c r="AF248" i="2"/>
  <c r="AD123" i="4"/>
  <c r="AH248" i="2"/>
  <c r="AF123" i="4"/>
  <c r="A129" i="4"/>
  <c r="A128" i="4"/>
  <c r="A127" i="4"/>
  <c r="A126" i="4"/>
  <c r="A124" i="4"/>
  <c r="A125" i="4"/>
  <c r="A123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A119" i="4"/>
  <c r="A120" i="4"/>
  <c r="A121" i="4"/>
  <c r="A122" i="4"/>
  <c r="H230" i="2"/>
  <c r="F118" i="4"/>
  <c r="J230" i="2"/>
  <c r="H118" i="4"/>
  <c r="N230" i="2"/>
  <c r="L118" i="4"/>
  <c r="P230" i="2"/>
  <c r="N118" i="4"/>
  <c r="R230" i="2"/>
  <c r="P118" i="4"/>
  <c r="T230" i="2"/>
  <c r="R118" i="4"/>
  <c r="V230" i="2"/>
  <c r="T118" i="4"/>
  <c r="X230" i="2"/>
  <c r="V118" i="4"/>
  <c r="Z230" i="2"/>
  <c r="X118" i="4"/>
  <c r="AB230" i="2"/>
  <c r="Z118" i="4"/>
  <c r="AD230" i="2"/>
  <c r="AB118" i="4"/>
  <c r="AF230" i="2"/>
  <c r="AD118" i="4"/>
  <c r="AH230" i="2"/>
  <c r="AF118" i="4"/>
  <c r="A118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A116" i="4"/>
  <c r="A117" i="4"/>
  <c r="H210" i="2"/>
  <c r="F115" i="4"/>
  <c r="J210" i="2"/>
  <c r="H115" i="4"/>
  <c r="N210" i="2"/>
  <c r="L115" i="4"/>
  <c r="P210" i="2"/>
  <c r="N115" i="4"/>
  <c r="R210" i="2"/>
  <c r="P115" i="4"/>
  <c r="T210" i="2"/>
  <c r="R115" i="4"/>
  <c r="V210" i="2"/>
  <c r="T115" i="4"/>
  <c r="X210" i="2"/>
  <c r="V115" i="4"/>
  <c r="Z210" i="2"/>
  <c r="X115" i="4"/>
  <c r="AB210" i="2"/>
  <c r="Z115" i="4"/>
  <c r="AD210" i="2"/>
  <c r="AB115" i="4"/>
  <c r="AF210" i="2"/>
  <c r="AD115" i="4"/>
  <c r="AH210" i="2"/>
  <c r="AF115" i="4"/>
  <c r="A115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114" i="4"/>
  <c r="A110" i="4"/>
  <c r="A111" i="4"/>
  <c r="A112" i="4"/>
  <c r="A113" i="4"/>
  <c r="H202" i="2"/>
  <c r="F109" i="4"/>
  <c r="J202" i="2"/>
  <c r="H109" i="4"/>
  <c r="N202" i="2"/>
  <c r="L109" i="4"/>
  <c r="P202" i="2"/>
  <c r="N109" i="4"/>
  <c r="R202" i="2"/>
  <c r="P109" i="4"/>
  <c r="T202" i="2"/>
  <c r="R109" i="4"/>
  <c r="V202" i="2"/>
  <c r="T109" i="4"/>
  <c r="X202" i="2"/>
  <c r="V109" i="4"/>
  <c r="Z202" i="2"/>
  <c r="X109" i="4"/>
  <c r="AB202" i="2"/>
  <c r="Z109" i="4"/>
  <c r="AD202" i="2"/>
  <c r="AB109" i="4"/>
  <c r="AF202" i="2"/>
  <c r="AD109" i="4"/>
  <c r="AH202" i="2"/>
  <c r="AF109" i="4"/>
  <c r="A109" i="4"/>
  <c r="H179" i="2"/>
  <c r="F107" i="4"/>
  <c r="J179" i="2"/>
  <c r="H107" i="4"/>
  <c r="N179" i="2"/>
  <c r="L107" i="4"/>
  <c r="P179" i="2"/>
  <c r="N107" i="4"/>
  <c r="R179" i="2"/>
  <c r="P107" i="4"/>
  <c r="T179" i="2"/>
  <c r="R107" i="4"/>
  <c r="V179" i="2"/>
  <c r="T107" i="4"/>
  <c r="X179" i="2"/>
  <c r="V107" i="4"/>
  <c r="Z179" i="2"/>
  <c r="X107" i="4"/>
  <c r="AB179" i="2"/>
  <c r="Z107" i="4"/>
  <c r="AD179" i="2"/>
  <c r="AB107" i="4"/>
  <c r="AF179" i="2"/>
  <c r="AD107" i="4"/>
  <c r="AH179" i="2"/>
  <c r="AF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H168" i="2"/>
  <c r="F96" i="4"/>
  <c r="J168" i="2"/>
  <c r="H96" i="4"/>
  <c r="N168" i="2"/>
  <c r="L96" i="4"/>
  <c r="P168" i="2"/>
  <c r="N96" i="4"/>
  <c r="R168" i="2"/>
  <c r="P96" i="4"/>
  <c r="T168" i="2"/>
  <c r="R96" i="4"/>
  <c r="V168" i="2"/>
  <c r="T96" i="4"/>
  <c r="X168" i="2"/>
  <c r="V96" i="4"/>
  <c r="Z168" i="2"/>
  <c r="X96" i="4"/>
  <c r="AB168" i="2"/>
  <c r="Z96" i="4"/>
  <c r="AD168" i="2"/>
  <c r="AB96" i="4"/>
  <c r="AF168" i="2"/>
  <c r="AD96" i="4"/>
  <c r="AH168" i="2"/>
  <c r="AF96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96" i="4"/>
  <c r="A97" i="4"/>
  <c r="A98" i="4"/>
  <c r="A99" i="4"/>
  <c r="A100" i="4"/>
  <c r="A101" i="4"/>
  <c r="A102" i="4"/>
  <c r="A103" i="4"/>
  <c r="A104" i="4"/>
  <c r="A105" i="4"/>
  <c r="A106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H152" i="2"/>
  <c r="F80" i="4"/>
  <c r="J152" i="2"/>
  <c r="H80" i="4"/>
  <c r="N152" i="2"/>
  <c r="L80" i="4"/>
  <c r="P152" i="2"/>
  <c r="N80" i="4"/>
  <c r="R152" i="2"/>
  <c r="P80" i="4"/>
  <c r="T152" i="2"/>
  <c r="R80" i="4"/>
  <c r="V152" i="2"/>
  <c r="T80" i="4"/>
  <c r="X152" i="2"/>
  <c r="V80" i="4"/>
  <c r="Z152" i="2"/>
  <c r="X80" i="4"/>
  <c r="AB152" i="2"/>
  <c r="Z80" i="4"/>
  <c r="AD152" i="2"/>
  <c r="AB80" i="4"/>
  <c r="AF152" i="2"/>
  <c r="AD80" i="4"/>
  <c r="AH152" i="2"/>
  <c r="AF80" i="4"/>
  <c r="A80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H131" i="2"/>
  <c r="F76" i="4"/>
  <c r="J131" i="2"/>
  <c r="H76" i="4"/>
  <c r="N131" i="2"/>
  <c r="L76" i="4"/>
  <c r="P131" i="2"/>
  <c r="N76" i="4"/>
  <c r="R131" i="2"/>
  <c r="P76" i="4"/>
  <c r="T131" i="2"/>
  <c r="R76" i="4"/>
  <c r="V131" i="2"/>
  <c r="T76" i="4"/>
  <c r="X131" i="2"/>
  <c r="V76" i="4"/>
  <c r="Z131" i="2"/>
  <c r="X76" i="4"/>
  <c r="AB131" i="2"/>
  <c r="Z76" i="4"/>
  <c r="AD131" i="2"/>
  <c r="AB76" i="4"/>
  <c r="AF131" i="2"/>
  <c r="AD76" i="4"/>
  <c r="AH131" i="2"/>
  <c r="AF76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H125" i="2"/>
  <c r="F70" i="4"/>
  <c r="J125" i="2"/>
  <c r="H70" i="4"/>
  <c r="N125" i="2"/>
  <c r="L70" i="4"/>
  <c r="P125" i="2"/>
  <c r="N70" i="4"/>
  <c r="R125" i="2"/>
  <c r="P70" i="4"/>
  <c r="T125" i="2"/>
  <c r="R70" i="4"/>
  <c r="V125" i="2"/>
  <c r="T70" i="4"/>
  <c r="X125" i="2"/>
  <c r="V70" i="4"/>
  <c r="Z125" i="2"/>
  <c r="X70" i="4"/>
  <c r="AB125" i="2"/>
  <c r="Z70" i="4"/>
  <c r="AD125" i="2"/>
  <c r="AB70" i="4"/>
  <c r="AF125" i="2"/>
  <c r="AD70" i="4"/>
  <c r="AH125" i="2"/>
  <c r="AF70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68" i="4"/>
  <c r="A69" i="4"/>
  <c r="H122" i="2"/>
  <c r="F67" i="4"/>
  <c r="J122" i="2"/>
  <c r="H67" i="4"/>
  <c r="N122" i="2"/>
  <c r="L67" i="4"/>
  <c r="P122" i="2"/>
  <c r="N67" i="4"/>
  <c r="R122" i="2"/>
  <c r="P67" i="4"/>
  <c r="T122" i="2"/>
  <c r="R67" i="4"/>
  <c r="V122" i="2"/>
  <c r="T67" i="4"/>
  <c r="X122" i="2"/>
  <c r="V67" i="4"/>
  <c r="Z122" i="2"/>
  <c r="X67" i="4"/>
  <c r="AB122" i="2"/>
  <c r="Z67" i="4"/>
  <c r="AD122" i="2"/>
  <c r="AB67" i="4"/>
  <c r="AF122" i="2"/>
  <c r="AD67" i="4"/>
  <c r="AH122" i="2"/>
  <c r="AF6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H111" i="2"/>
  <c r="F56" i="4"/>
  <c r="J111" i="2"/>
  <c r="H56" i="4"/>
  <c r="N111" i="2"/>
  <c r="L56" i="4"/>
  <c r="P111" i="2"/>
  <c r="N56" i="4"/>
  <c r="R111" i="2"/>
  <c r="P56" i="4"/>
  <c r="T111" i="2"/>
  <c r="R56" i="4"/>
  <c r="V111" i="2"/>
  <c r="T56" i="4"/>
  <c r="X111" i="2"/>
  <c r="V56" i="4"/>
  <c r="Z111" i="2"/>
  <c r="X56" i="4"/>
  <c r="AB111" i="2"/>
  <c r="Z56" i="4"/>
  <c r="AD111" i="2"/>
  <c r="AB56" i="4"/>
  <c r="AF111" i="2"/>
  <c r="AD56" i="4"/>
  <c r="AH111" i="2"/>
  <c r="AF56" i="4"/>
  <c r="A107" i="4"/>
  <c r="A108" i="4"/>
  <c r="A57" i="4"/>
  <c r="A58" i="4"/>
  <c r="A59" i="4"/>
  <c r="A60" i="4"/>
  <c r="A61" i="4"/>
  <c r="A62" i="4"/>
  <c r="A63" i="4"/>
  <c r="A64" i="4"/>
  <c r="A65" i="4"/>
  <c r="A66" i="4"/>
  <c r="A67" i="4"/>
  <c r="A70" i="4"/>
  <c r="A71" i="4"/>
  <c r="A72" i="4"/>
  <c r="A73" i="4"/>
  <c r="A74" i="4"/>
  <c r="A75" i="4"/>
  <c r="A76" i="4"/>
  <c r="A77" i="4"/>
  <c r="A78" i="4"/>
  <c r="A79" i="4"/>
  <c r="A56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H106" i="2"/>
  <c r="F53" i="4"/>
  <c r="J106" i="2"/>
  <c r="H53" i="4"/>
  <c r="N106" i="2"/>
  <c r="L53" i="4"/>
  <c r="P106" i="2"/>
  <c r="N53" i="4"/>
  <c r="R106" i="2"/>
  <c r="P53" i="4"/>
  <c r="T106" i="2"/>
  <c r="R53" i="4"/>
  <c r="V106" i="2"/>
  <c r="T53" i="4"/>
  <c r="X106" i="2"/>
  <c r="V53" i="4"/>
  <c r="Z106" i="2"/>
  <c r="X53" i="4"/>
  <c r="AB106" i="2"/>
  <c r="Z53" i="4"/>
  <c r="AD106" i="2"/>
  <c r="AB53" i="4"/>
  <c r="AF106" i="2"/>
  <c r="AD53" i="4"/>
  <c r="AH106" i="2"/>
  <c r="AF53" i="4"/>
  <c r="A48" i="4"/>
  <c r="A49" i="4"/>
  <c r="A50" i="4"/>
  <c r="A51" i="4"/>
  <c r="A52" i="4"/>
  <c r="A53" i="4"/>
  <c r="A54" i="4"/>
  <c r="A55" i="4"/>
  <c r="H100" i="2"/>
  <c r="F47" i="4"/>
  <c r="J100" i="2"/>
  <c r="H47" i="4"/>
  <c r="N100" i="2"/>
  <c r="L47" i="4"/>
  <c r="P100" i="2"/>
  <c r="N47" i="4"/>
  <c r="R100" i="2"/>
  <c r="P47" i="4"/>
  <c r="T100" i="2"/>
  <c r="R47" i="4"/>
  <c r="V100" i="2"/>
  <c r="T47" i="4"/>
  <c r="X100" i="2"/>
  <c r="V47" i="4"/>
  <c r="Z100" i="2"/>
  <c r="X47" i="4"/>
  <c r="AB100" i="2"/>
  <c r="Z47" i="4"/>
  <c r="AD100" i="2"/>
  <c r="AB47" i="4"/>
  <c r="AF100" i="2"/>
  <c r="AD47" i="4"/>
  <c r="AH100" i="2"/>
  <c r="AF47" i="4"/>
  <c r="A47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46" i="4"/>
  <c r="A41" i="4"/>
  <c r="A42" i="4"/>
  <c r="A43" i="4"/>
  <c r="A44" i="4"/>
  <c r="A45" i="4"/>
  <c r="H70" i="2"/>
  <c r="F40" i="4"/>
  <c r="J70" i="2"/>
  <c r="H40" i="4"/>
  <c r="N70" i="2"/>
  <c r="L40" i="4"/>
  <c r="P70" i="2"/>
  <c r="N40" i="4"/>
  <c r="R70" i="2"/>
  <c r="P40" i="4"/>
  <c r="T70" i="2"/>
  <c r="R40" i="4"/>
  <c r="V70" i="2"/>
  <c r="T40" i="4"/>
  <c r="X70" i="2"/>
  <c r="V40" i="4"/>
  <c r="Z70" i="2"/>
  <c r="X40" i="4"/>
  <c r="AB70" i="2"/>
  <c r="Z40" i="4"/>
  <c r="AD70" i="2"/>
  <c r="AB40" i="4"/>
  <c r="AF70" i="2"/>
  <c r="AD40" i="4"/>
  <c r="AH70" i="2"/>
  <c r="AF40" i="4"/>
  <c r="A40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H58" i="2"/>
  <c r="F37" i="4"/>
  <c r="J58" i="2"/>
  <c r="H37" i="4"/>
  <c r="N58" i="2"/>
  <c r="L37" i="4"/>
  <c r="P58" i="2"/>
  <c r="N37" i="4"/>
  <c r="R58" i="2"/>
  <c r="P37" i="4"/>
  <c r="T58" i="2"/>
  <c r="R37" i="4"/>
  <c r="V58" i="2"/>
  <c r="T37" i="4"/>
  <c r="X58" i="2"/>
  <c r="V37" i="4"/>
  <c r="Z58" i="2"/>
  <c r="X37" i="4"/>
  <c r="AB58" i="2"/>
  <c r="Z37" i="4"/>
  <c r="AD58" i="2"/>
  <c r="AB37" i="4"/>
  <c r="AF58" i="2"/>
  <c r="AD37" i="4"/>
  <c r="AH58" i="2"/>
  <c r="AF37" i="4"/>
  <c r="H54" i="2"/>
  <c r="F33" i="4"/>
  <c r="J54" i="2"/>
  <c r="H33" i="4"/>
  <c r="N54" i="2"/>
  <c r="L33" i="4"/>
  <c r="P54" i="2"/>
  <c r="N33" i="4"/>
  <c r="R54" i="2"/>
  <c r="P33" i="4"/>
  <c r="T54" i="2"/>
  <c r="R33" i="4"/>
  <c r="V54" i="2"/>
  <c r="T33" i="4"/>
  <c r="X54" i="2"/>
  <c r="V33" i="4"/>
  <c r="Z54" i="2"/>
  <c r="X33" i="4"/>
  <c r="AB54" i="2"/>
  <c r="Z33" i="4"/>
  <c r="AD54" i="2"/>
  <c r="AB33" i="4"/>
  <c r="AF54" i="2"/>
  <c r="AD33" i="4"/>
  <c r="AH54" i="2"/>
  <c r="AF33" i="4"/>
  <c r="H52" i="2"/>
  <c r="F31" i="4"/>
  <c r="J52" i="2"/>
  <c r="H31" i="4"/>
  <c r="N52" i="2"/>
  <c r="L31" i="4"/>
  <c r="P52" i="2"/>
  <c r="N31" i="4"/>
  <c r="R52" i="2"/>
  <c r="P31" i="4"/>
  <c r="T52" i="2"/>
  <c r="R31" i="4"/>
  <c r="V52" i="2"/>
  <c r="T31" i="4"/>
  <c r="X52" i="2"/>
  <c r="V31" i="4"/>
  <c r="Z52" i="2"/>
  <c r="X31" i="4"/>
  <c r="AB52" i="2"/>
  <c r="Z31" i="4"/>
  <c r="AD52" i="2"/>
  <c r="AB31" i="4"/>
  <c r="AF52" i="2"/>
  <c r="AD31" i="4"/>
  <c r="AH52" i="2"/>
  <c r="AF31" i="4"/>
  <c r="H49" i="2"/>
  <c r="F28" i="4"/>
  <c r="J49" i="2"/>
  <c r="H28" i="4"/>
  <c r="N49" i="2"/>
  <c r="L28" i="4"/>
  <c r="P49" i="2"/>
  <c r="N28" i="4"/>
  <c r="R49" i="2"/>
  <c r="P28" i="4"/>
  <c r="T49" i="2"/>
  <c r="R28" i="4"/>
  <c r="V49" i="2"/>
  <c r="T28" i="4"/>
  <c r="X49" i="2"/>
  <c r="V28" i="4"/>
  <c r="Z49" i="2"/>
  <c r="X28" i="4"/>
  <c r="AB49" i="2"/>
  <c r="Z28" i="4"/>
  <c r="AD49" i="2"/>
  <c r="AB28" i="4"/>
  <c r="AF49" i="2"/>
  <c r="AD28" i="4"/>
  <c r="AH49" i="2"/>
  <c r="AF28" i="4"/>
  <c r="H46" i="2"/>
  <c r="F25" i="4"/>
  <c r="J46" i="2"/>
  <c r="H25" i="4"/>
  <c r="N46" i="2"/>
  <c r="L25" i="4"/>
  <c r="P46" i="2"/>
  <c r="N25" i="4"/>
  <c r="R46" i="2"/>
  <c r="P25" i="4"/>
  <c r="T46" i="2"/>
  <c r="R25" i="4"/>
  <c r="V46" i="2"/>
  <c r="T25" i="4"/>
  <c r="X46" i="2"/>
  <c r="V25" i="4"/>
  <c r="Z46" i="2"/>
  <c r="X25" i="4"/>
  <c r="AB46" i="2"/>
  <c r="Z25" i="4"/>
  <c r="AD46" i="2"/>
  <c r="AB25" i="4"/>
  <c r="AF46" i="2"/>
  <c r="AD25" i="4"/>
  <c r="AH46" i="2"/>
  <c r="AF25" i="4"/>
  <c r="A39" i="4"/>
  <c r="A37" i="4"/>
  <c r="A38" i="4"/>
  <c r="A34" i="4"/>
  <c r="A35" i="4"/>
  <c r="A36" i="4"/>
  <c r="A26" i="4"/>
  <c r="A27" i="4"/>
  <c r="A28" i="4"/>
  <c r="A29" i="4"/>
  <c r="A30" i="4"/>
  <c r="A31" i="4"/>
  <c r="A32" i="4"/>
  <c r="A33" i="4"/>
  <c r="A25" i="4"/>
  <c r="H40" i="2"/>
  <c r="F19" i="4"/>
  <c r="J40" i="2"/>
  <c r="H19" i="4"/>
  <c r="N40" i="2"/>
  <c r="L19" i="4"/>
  <c r="P40" i="2"/>
  <c r="N19" i="4"/>
  <c r="R40" i="2"/>
  <c r="P19" i="4"/>
  <c r="T40" i="2"/>
  <c r="R19" i="4"/>
  <c r="V40" i="2"/>
  <c r="T19" i="4"/>
  <c r="X40" i="2"/>
  <c r="V19" i="4"/>
  <c r="Z40" i="2"/>
  <c r="X19" i="4"/>
  <c r="AB40" i="2"/>
  <c r="Z19" i="4"/>
  <c r="AD40" i="2"/>
  <c r="AB19" i="4"/>
  <c r="AF40" i="2"/>
  <c r="AD19" i="4"/>
  <c r="AH40" i="2"/>
  <c r="AF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20" i="4"/>
  <c r="A21" i="4"/>
  <c r="A22" i="4"/>
  <c r="A23" i="4"/>
  <c r="A24" i="4"/>
  <c r="A19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16" i="4"/>
  <c r="A17" i="4"/>
  <c r="A18" i="4"/>
  <c r="H15" i="2"/>
  <c r="F15" i="4"/>
  <c r="J15" i="2"/>
  <c r="H15" i="4"/>
  <c r="N15" i="2"/>
  <c r="L15" i="4"/>
  <c r="P15" i="2"/>
  <c r="N15" i="4"/>
  <c r="R15" i="2"/>
  <c r="P15" i="4"/>
  <c r="T15" i="2"/>
  <c r="R15" i="4"/>
  <c r="V15" i="2"/>
  <c r="T15" i="4"/>
  <c r="X15" i="2"/>
  <c r="V15" i="4"/>
  <c r="Z15" i="2"/>
  <c r="X15" i="4"/>
  <c r="AB15" i="2"/>
  <c r="Z15" i="4"/>
  <c r="AD15" i="2"/>
  <c r="AB15" i="4"/>
  <c r="AF15" i="2"/>
  <c r="AD15" i="4"/>
  <c r="AH15" i="2"/>
  <c r="AF15" i="4"/>
  <c r="A15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9" i="4"/>
  <c r="A10" i="4"/>
  <c r="A11" i="4"/>
  <c r="A12" i="4"/>
  <c r="A13" i="4"/>
  <c r="A14" i="4"/>
  <c r="H8" i="2"/>
  <c r="F8" i="4"/>
  <c r="J8" i="2"/>
  <c r="H8" i="4"/>
  <c r="N8" i="2"/>
  <c r="L8" i="4"/>
  <c r="P8" i="2"/>
  <c r="N8" i="4"/>
  <c r="R8" i="2"/>
  <c r="P8" i="4"/>
  <c r="T8" i="2"/>
  <c r="R8" i="4"/>
  <c r="V8" i="2"/>
  <c r="T8" i="4"/>
  <c r="X8" i="2"/>
  <c r="V8" i="4"/>
  <c r="Z8" i="2"/>
  <c r="X8" i="4"/>
  <c r="AB8" i="2"/>
  <c r="Z8" i="4"/>
  <c r="AD8" i="2"/>
  <c r="AB8" i="4"/>
  <c r="AF8" i="2"/>
  <c r="AD8" i="4"/>
  <c r="AH8" i="2"/>
  <c r="AF8" i="4"/>
  <c r="A8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H5" i="2"/>
  <c r="F5" i="4"/>
  <c r="J5" i="2"/>
  <c r="H5" i="4"/>
  <c r="N5" i="2"/>
  <c r="L5" i="4"/>
  <c r="P5" i="2"/>
  <c r="N5" i="4"/>
  <c r="R5" i="2"/>
  <c r="P5" i="4"/>
  <c r="T5" i="2"/>
  <c r="R5" i="4"/>
  <c r="V5" i="2"/>
  <c r="T5" i="4"/>
  <c r="X5" i="2"/>
  <c r="V5" i="4"/>
  <c r="Z5" i="2"/>
  <c r="X5" i="4"/>
  <c r="AB5" i="2"/>
  <c r="Z5" i="4"/>
  <c r="AD5" i="2"/>
  <c r="AB5" i="4"/>
  <c r="AF5" i="2"/>
  <c r="AD5" i="4"/>
  <c r="AH5" i="2"/>
  <c r="AF5" i="4"/>
  <c r="H4" i="4"/>
  <c r="I4" i="4"/>
  <c r="G4" i="4"/>
  <c r="A6" i="4"/>
  <c r="A7" i="4"/>
  <c r="A5" i="4"/>
  <c r="J5" i="7"/>
  <c r="J8" i="7"/>
  <c r="J15" i="7"/>
  <c r="J21" i="7"/>
  <c r="J26" i="7"/>
  <c r="J29" i="7"/>
  <c r="J39" i="7"/>
  <c r="C5" i="11"/>
  <c r="C12" i="11"/>
  <c r="C27" i="11"/>
  <c r="C36" i="11"/>
  <c r="C50" i="11"/>
  <c r="C61" i="11"/>
  <c r="C70" i="11"/>
  <c r="C78" i="11"/>
  <c r="C94" i="11"/>
  <c r="C105" i="11"/>
  <c r="C121" i="11"/>
  <c r="C130" i="11"/>
  <c r="C134" i="11"/>
  <c r="C142" i="11"/>
  <c r="C60" i="9"/>
  <c r="C57" i="9"/>
  <c r="C54" i="9"/>
  <c r="C48" i="9"/>
  <c r="C46" i="9"/>
  <c r="C42" i="9"/>
  <c r="C39" i="9"/>
  <c r="C36" i="9"/>
  <c r="C30" i="9"/>
  <c r="C5" i="9"/>
  <c r="C8" i="9"/>
  <c r="C12" i="9"/>
  <c r="C18" i="9"/>
  <c r="C21" i="9"/>
  <c r="C23" i="9"/>
  <c r="C27" i="9"/>
  <c r="C62" i="9"/>
  <c r="C67" i="9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A44" i="7"/>
  <c r="A43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K42" i="7"/>
  <c r="Y5" i="7"/>
  <c r="Y8" i="7"/>
  <c r="Y15" i="7"/>
  <c r="Y21" i="7"/>
  <c r="Y26" i="7"/>
  <c r="Y29" i="7"/>
  <c r="Y39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K37" i="7"/>
  <c r="M5" i="7"/>
  <c r="M8" i="7"/>
  <c r="M15" i="7"/>
  <c r="M21" i="7"/>
  <c r="M26" i="7"/>
  <c r="M29" i="7"/>
  <c r="M39" i="7"/>
  <c r="N39" i="7"/>
  <c r="O5" i="7"/>
  <c r="O8" i="7"/>
  <c r="O15" i="7"/>
  <c r="O21" i="7"/>
  <c r="O26" i="7"/>
  <c r="O29" i="7"/>
  <c r="O39" i="7"/>
  <c r="P39" i="7"/>
  <c r="Q5" i="7"/>
  <c r="Q8" i="7"/>
  <c r="Q15" i="7"/>
  <c r="Q21" i="7"/>
  <c r="Q26" i="7"/>
  <c r="Q29" i="7"/>
  <c r="Q39" i="7"/>
  <c r="R39" i="7"/>
  <c r="S5" i="7"/>
  <c r="S8" i="7"/>
  <c r="S15" i="7"/>
  <c r="S21" i="7"/>
  <c r="S26" i="7"/>
  <c r="S29" i="7"/>
  <c r="S39" i="7"/>
  <c r="T39" i="7"/>
  <c r="U5" i="7"/>
  <c r="U8" i="7"/>
  <c r="U15" i="7"/>
  <c r="U21" i="7"/>
  <c r="U26" i="7"/>
  <c r="U29" i="7"/>
  <c r="U39" i="7"/>
  <c r="V39" i="7"/>
  <c r="W5" i="7"/>
  <c r="W8" i="7"/>
  <c r="W15" i="7"/>
  <c r="W21" i="7"/>
  <c r="W26" i="7"/>
  <c r="W29" i="7"/>
  <c r="W39" i="7"/>
  <c r="X39" i="7"/>
  <c r="Z39" i="7"/>
  <c r="AA5" i="7"/>
  <c r="AA8" i="7"/>
  <c r="AA15" i="7"/>
  <c r="AA21" i="7"/>
  <c r="AA26" i="7"/>
  <c r="AA29" i="7"/>
  <c r="AA39" i="7"/>
  <c r="AB39" i="7"/>
  <c r="AC5" i="7"/>
  <c r="AC8" i="7"/>
  <c r="AC15" i="7"/>
  <c r="AC21" i="7"/>
  <c r="AC26" i="7"/>
  <c r="AC29" i="7"/>
  <c r="AC39" i="7"/>
  <c r="AD39" i="7"/>
  <c r="AE5" i="7"/>
  <c r="AE8" i="7"/>
  <c r="AE15" i="7"/>
  <c r="AE21" i="7"/>
  <c r="AE26" i="7"/>
  <c r="AE29" i="7"/>
  <c r="AE39" i="7"/>
  <c r="AF39" i="7"/>
  <c r="K5" i="7"/>
  <c r="K8" i="7"/>
  <c r="K15" i="7"/>
  <c r="K21" i="7"/>
  <c r="K26" i="7"/>
  <c r="K29" i="7"/>
  <c r="K39" i="7"/>
  <c r="I5" i="7"/>
  <c r="I8" i="7"/>
  <c r="I15" i="7"/>
  <c r="I21" i="7"/>
  <c r="I26" i="7"/>
  <c r="I29" i="7"/>
  <c r="I39" i="7"/>
  <c r="G5" i="7"/>
  <c r="G8" i="7"/>
  <c r="G15" i="7"/>
  <c r="G21" i="7"/>
  <c r="G26" i="7"/>
  <c r="G29" i="7"/>
  <c r="G39" i="7"/>
  <c r="H39" i="7"/>
  <c r="H38" i="7"/>
  <c r="I38" i="7"/>
  <c r="G38" i="7"/>
  <c r="E5" i="7"/>
  <c r="E8" i="7"/>
  <c r="E15" i="7"/>
  <c r="E21" i="7"/>
  <c r="E26" i="7"/>
  <c r="E29" i="7"/>
  <c r="E39" i="7"/>
  <c r="F26" i="7"/>
  <c r="H26" i="7"/>
  <c r="L26" i="7"/>
  <c r="N26" i="7"/>
  <c r="P26" i="7"/>
  <c r="R26" i="7"/>
  <c r="T26" i="7"/>
  <c r="V26" i="7"/>
  <c r="X26" i="7"/>
  <c r="Z26" i="7"/>
  <c r="AB26" i="7"/>
  <c r="AD26" i="7"/>
  <c r="AF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F29" i="7"/>
  <c r="H29" i="7"/>
  <c r="L29" i="7"/>
  <c r="N29" i="7"/>
  <c r="P29" i="7"/>
  <c r="R29" i="7"/>
  <c r="T29" i="7"/>
  <c r="V29" i="7"/>
  <c r="X29" i="7"/>
  <c r="Z29" i="7"/>
  <c r="AB29" i="7"/>
  <c r="AD29" i="7"/>
  <c r="AF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30" i="7"/>
  <c r="A31" i="7"/>
  <c r="A32" i="7"/>
  <c r="A33" i="7"/>
  <c r="A34" i="7"/>
  <c r="A35" i="7"/>
  <c r="A29" i="7"/>
  <c r="A27" i="7"/>
  <c r="A28" i="7"/>
  <c r="A26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25" i="7"/>
  <c r="A22" i="7"/>
  <c r="A23" i="7"/>
  <c r="A24" i="7"/>
  <c r="F21" i="7"/>
  <c r="H21" i="7"/>
  <c r="L21" i="7"/>
  <c r="N21" i="7"/>
  <c r="P21" i="7"/>
  <c r="R21" i="7"/>
  <c r="T21" i="7"/>
  <c r="V21" i="7"/>
  <c r="X21" i="7"/>
  <c r="Z21" i="7"/>
  <c r="AB21" i="7"/>
  <c r="AD21" i="7"/>
  <c r="AF21" i="7"/>
  <c r="A21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16" i="7"/>
  <c r="A17" i="7"/>
  <c r="A18" i="7"/>
  <c r="A19" i="7"/>
  <c r="A20" i="7"/>
  <c r="F15" i="7"/>
  <c r="H15" i="7"/>
  <c r="L15" i="7"/>
  <c r="N15" i="7"/>
  <c r="P15" i="7"/>
  <c r="R15" i="7"/>
  <c r="T15" i="7"/>
  <c r="V15" i="7"/>
  <c r="X15" i="7"/>
  <c r="Z15" i="7"/>
  <c r="AB15" i="7"/>
  <c r="AD15" i="7"/>
  <c r="AF15" i="7"/>
  <c r="A15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9" i="7"/>
  <c r="A10" i="7"/>
  <c r="A11" i="7"/>
  <c r="A12" i="7"/>
  <c r="A13" i="7"/>
  <c r="A14" i="7"/>
  <c r="F8" i="7"/>
  <c r="H8" i="7"/>
  <c r="L8" i="7"/>
  <c r="N8" i="7"/>
  <c r="P8" i="7"/>
  <c r="R8" i="7"/>
  <c r="T8" i="7"/>
  <c r="V8" i="7"/>
  <c r="X8" i="7"/>
  <c r="Z8" i="7"/>
  <c r="AB8" i="7"/>
  <c r="AD8" i="7"/>
  <c r="AF8" i="7"/>
  <c r="A8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F5" i="7"/>
  <c r="H5" i="7"/>
  <c r="L5" i="7"/>
  <c r="N5" i="7"/>
  <c r="P5" i="7"/>
  <c r="R5" i="7"/>
  <c r="T5" i="7"/>
  <c r="V5" i="7"/>
  <c r="X5" i="7"/>
  <c r="Z5" i="7"/>
  <c r="AB5" i="7"/>
  <c r="AD5" i="7"/>
  <c r="AF5" i="7"/>
  <c r="H4" i="7"/>
  <c r="I4" i="7"/>
  <c r="G4" i="7"/>
  <c r="A6" i="7"/>
  <c r="A7" i="7"/>
  <c r="A5" i="7"/>
  <c r="D60" i="9"/>
  <c r="D57" i="9"/>
  <c r="D54" i="9"/>
  <c r="D48" i="9"/>
  <c r="D46" i="9"/>
  <c r="D42" i="9"/>
  <c r="D39" i="9"/>
  <c r="D36" i="9"/>
  <c r="D30" i="9"/>
  <c r="D5" i="9"/>
  <c r="D8" i="9"/>
  <c r="D12" i="9"/>
  <c r="D18" i="9"/>
  <c r="D21" i="9"/>
  <c r="D23" i="9"/>
  <c r="D27" i="9"/>
  <c r="D62" i="9"/>
  <c r="D67" i="9"/>
  <c r="B29" i="9"/>
  <c r="C29" i="9"/>
  <c r="B28" i="9"/>
  <c r="E60" i="9"/>
  <c r="E57" i="9"/>
  <c r="E54" i="9"/>
  <c r="E48" i="9"/>
  <c r="E46" i="9"/>
  <c r="E42" i="9"/>
  <c r="E39" i="9"/>
  <c r="E36" i="9"/>
  <c r="E30" i="9"/>
  <c r="E5" i="9"/>
  <c r="E8" i="9"/>
  <c r="E12" i="9"/>
  <c r="E18" i="9"/>
  <c r="E21" i="9"/>
  <c r="E23" i="9"/>
  <c r="E27" i="9"/>
  <c r="E62" i="9"/>
  <c r="E67" i="9"/>
  <c r="G5" i="8"/>
  <c r="G10" i="8"/>
  <c r="G12" i="8"/>
  <c r="G16" i="8"/>
  <c r="G20" i="8"/>
  <c r="G27" i="8"/>
  <c r="E5" i="8"/>
  <c r="E10" i="8"/>
  <c r="E12" i="8"/>
  <c r="E16" i="8"/>
  <c r="E20" i="8"/>
  <c r="E27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K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33" i="8"/>
  <c r="A32" i="8"/>
  <c r="O5" i="8"/>
  <c r="O10" i="8"/>
  <c r="O12" i="8"/>
  <c r="O16" i="8"/>
  <c r="O20" i="8"/>
  <c r="O27" i="8"/>
  <c r="J5" i="8"/>
  <c r="J10" i="8"/>
  <c r="J12" i="8"/>
  <c r="J16" i="8"/>
  <c r="J20" i="8"/>
  <c r="J27" i="8"/>
  <c r="P27" i="8"/>
  <c r="Q5" i="8"/>
  <c r="Q10" i="8"/>
  <c r="Q12" i="8"/>
  <c r="Q16" i="8"/>
  <c r="Q20" i="8"/>
  <c r="Q27" i="8"/>
  <c r="R27" i="8"/>
  <c r="S5" i="8"/>
  <c r="S10" i="8"/>
  <c r="S12" i="8"/>
  <c r="S16" i="8"/>
  <c r="S20" i="8"/>
  <c r="S27" i="8"/>
  <c r="T27" i="8"/>
  <c r="U5" i="8"/>
  <c r="U10" i="8"/>
  <c r="U12" i="8"/>
  <c r="U16" i="8"/>
  <c r="U20" i="8"/>
  <c r="U27" i="8"/>
  <c r="V27" i="8"/>
  <c r="W5" i="8"/>
  <c r="W10" i="8"/>
  <c r="W12" i="8"/>
  <c r="W16" i="8"/>
  <c r="W20" i="8"/>
  <c r="W27" i="8"/>
  <c r="X27" i="8"/>
  <c r="Y5" i="8"/>
  <c r="Y10" i="8"/>
  <c r="Y12" i="8"/>
  <c r="Y16" i="8"/>
  <c r="Y20" i="8"/>
  <c r="Y27" i="8"/>
  <c r="Z27" i="8"/>
  <c r="AA5" i="8"/>
  <c r="AA10" i="8"/>
  <c r="AA12" i="8"/>
  <c r="AA16" i="8"/>
  <c r="AA20" i="8"/>
  <c r="AA27" i="8"/>
  <c r="AB27" i="8"/>
  <c r="AC5" i="8"/>
  <c r="AC10" i="8"/>
  <c r="AC12" i="8"/>
  <c r="AC16" i="8"/>
  <c r="AC20" i="8"/>
  <c r="AC27" i="8"/>
  <c r="AD27" i="8"/>
  <c r="AE5" i="8"/>
  <c r="AE10" i="8"/>
  <c r="AE12" i="8"/>
  <c r="AE16" i="8"/>
  <c r="AE20" i="8"/>
  <c r="AE27" i="8"/>
  <c r="AF27" i="8"/>
  <c r="M5" i="8"/>
  <c r="M10" i="8"/>
  <c r="M12" i="8"/>
  <c r="M16" i="8"/>
  <c r="M20" i="8"/>
  <c r="M27" i="8"/>
  <c r="K5" i="8"/>
  <c r="K10" i="8"/>
  <c r="K12" i="8"/>
  <c r="K16" i="8"/>
  <c r="K20" i="8"/>
  <c r="K27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K25" i="8"/>
  <c r="I5" i="8"/>
  <c r="I10" i="8"/>
  <c r="I12" i="8"/>
  <c r="I16" i="8"/>
  <c r="I20" i="8"/>
  <c r="I27" i="8"/>
  <c r="H27" i="8"/>
  <c r="H26" i="8"/>
  <c r="I26" i="8"/>
  <c r="G26" i="8"/>
  <c r="B6" i="8"/>
  <c r="B7" i="8"/>
  <c r="B8" i="8"/>
  <c r="B9" i="8"/>
  <c r="B11" i="8"/>
  <c r="B13" i="8"/>
  <c r="B14" i="8"/>
  <c r="B15" i="8"/>
  <c r="B17" i="8"/>
  <c r="B18" i="8"/>
  <c r="B19" i="8"/>
  <c r="B21" i="8"/>
  <c r="B22" i="8"/>
  <c r="B23" i="8"/>
  <c r="B27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21" i="8"/>
  <c r="A22" i="8"/>
  <c r="A23" i="8"/>
  <c r="F20" i="8"/>
  <c r="H20" i="8"/>
  <c r="L20" i="8"/>
  <c r="N20" i="8"/>
  <c r="P20" i="8"/>
  <c r="R20" i="8"/>
  <c r="T20" i="8"/>
  <c r="V20" i="8"/>
  <c r="X20" i="8"/>
  <c r="Z20" i="8"/>
  <c r="AB20" i="8"/>
  <c r="AD20" i="8"/>
  <c r="AF20" i="8"/>
  <c r="A20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17" i="8"/>
  <c r="A18" i="8"/>
  <c r="A19" i="8"/>
  <c r="F16" i="8"/>
  <c r="H16" i="8"/>
  <c r="L16" i="8"/>
  <c r="N16" i="8"/>
  <c r="P16" i="8"/>
  <c r="R16" i="8"/>
  <c r="T16" i="8"/>
  <c r="V16" i="8"/>
  <c r="X16" i="8"/>
  <c r="Z16" i="8"/>
  <c r="AB16" i="8"/>
  <c r="AD16" i="8"/>
  <c r="AF16" i="8"/>
  <c r="A16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13" i="8"/>
  <c r="A14" i="8"/>
  <c r="A15" i="8"/>
  <c r="F12" i="8"/>
  <c r="H12" i="8"/>
  <c r="L12" i="8"/>
  <c r="N12" i="8"/>
  <c r="P12" i="8"/>
  <c r="R12" i="8"/>
  <c r="T12" i="8"/>
  <c r="V12" i="8"/>
  <c r="X12" i="8"/>
  <c r="Z12" i="8"/>
  <c r="AB12" i="8"/>
  <c r="AD12" i="8"/>
  <c r="AF12" i="8"/>
  <c r="A12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11" i="8"/>
  <c r="F10" i="8"/>
  <c r="H10" i="8"/>
  <c r="L10" i="8"/>
  <c r="N10" i="8"/>
  <c r="P10" i="8"/>
  <c r="R10" i="8"/>
  <c r="T10" i="8"/>
  <c r="V10" i="8"/>
  <c r="X10" i="8"/>
  <c r="Z10" i="8"/>
  <c r="AB10" i="8"/>
  <c r="AD10" i="8"/>
  <c r="AF10" i="8"/>
  <c r="A10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F5" i="8"/>
  <c r="H5" i="8"/>
  <c r="L5" i="8"/>
  <c r="N5" i="8"/>
  <c r="P5" i="8"/>
  <c r="R5" i="8"/>
  <c r="T5" i="8"/>
  <c r="V5" i="8"/>
  <c r="X5" i="8"/>
  <c r="Z5" i="8"/>
  <c r="AB5" i="8"/>
  <c r="AD5" i="8"/>
  <c r="AF5" i="8"/>
  <c r="H4" i="8"/>
  <c r="I4" i="8"/>
  <c r="G4" i="8"/>
  <c r="A6" i="8"/>
  <c r="A7" i="8"/>
  <c r="A8" i="8"/>
  <c r="A9" i="8"/>
  <c r="A5" i="8"/>
  <c r="I72" i="9"/>
  <c r="G72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K70" i="9"/>
  <c r="B71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72" i="9"/>
  <c r="A71" i="9"/>
  <c r="AE60" i="9"/>
  <c r="AE57" i="9"/>
  <c r="AE54" i="9"/>
  <c r="AE48" i="9"/>
  <c r="AE46" i="9"/>
  <c r="AE42" i="9"/>
  <c r="AE39" i="9"/>
  <c r="AE36" i="9"/>
  <c r="AE30" i="9"/>
  <c r="AE5" i="9"/>
  <c r="AE8" i="9"/>
  <c r="AE12" i="9"/>
  <c r="AE18" i="9"/>
  <c r="AE21" i="9"/>
  <c r="AE23" i="9"/>
  <c r="AE27" i="9"/>
  <c r="AE62" i="9"/>
  <c r="AE67" i="9"/>
  <c r="AC60" i="9"/>
  <c r="AC57" i="9"/>
  <c r="AC54" i="9"/>
  <c r="AC48" i="9"/>
  <c r="AC46" i="9"/>
  <c r="AC42" i="9"/>
  <c r="AC39" i="9"/>
  <c r="AC36" i="9"/>
  <c r="AC30" i="9"/>
  <c r="AC5" i="9"/>
  <c r="AC8" i="9"/>
  <c r="AC12" i="9"/>
  <c r="AC18" i="9"/>
  <c r="AC21" i="9"/>
  <c r="AC23" i="9"/>
  <c r="AC27" i="9"/>
  <c r="AC62" i="9"/>
  <c r="AC67" i="9"/>
  <c r="O60" i="9"/>
  <c r="O57" i="9"/>
  <c r="O54" i="9"/>
  <c r="O48" i="9"/>
  <c r="O46" i="9"/>
  <c r="O42" i="9"/>
  <c r="O39" i="9"/>
  <c r="O36" i="9"/>
  <c r="O30" i="9"/>
  <c r="O5" i="9"/>
  <c r="O8" i="9"/>
  <c r="O12" i="9"/>
  <c r="O18" i="9"/>
  <c r="O21" i="9"/>
  <c r="O23" i="9"/>
  <c r="O27" i="9"/>
  <c r="O62" i="9"/>
  <c r="O67" i="9"/>
  <c r="J60" i="9"/>
  <c r="J57" i="9"/>
  <c r="J54" i="9"/>
  <c r="J48" i="9"/>
  <c r="J46" i="9"/>
  <c r="J42" i="9"/>
  <c r="J39" i="9"/>
  <c r="J36" i="9"/>
  <c r="J30" i="9"/>
  <c r="J5" i="9"/>
  <c r="J8" i="9"/>
  <c r="J12" i="9"/>
  <c r="J18" i="9"/>
  <c r="J21" i="9"/>
  <c r="J23" i="9"/>
  <c r="J27" i="9"/>
  <c r="J62" i="9"/>
  <c r="J67" i="9"/>
  <c r="P67" i="9"/>
  <c r="Q60" i="9"/>
  <c r="Q57" i="9"/>
  <c r="Q54" i="9"/>
  <c r="Q48" i="9"/>
  <c r="Q46" i="9"/>
  <c r="Q42" i="9"/>
  <c r="Q39" i="9"/>
  <c r="Q36" i="9"/>
  <c r="Q30" i="9"/>
  <c r="Q5" i="9"/>
  <c r="Q8" i="9"/>
  <c r="Q12" i="9"/>
  <c r="Q18" i="9"/>
  <c r="Q21" i="9"/>
  <c r="Q23" i="9"/>
  <c r="Q27" i="9"/>
  <c r="Q62" i="9"/>
  <c r="Q67" i="9"/>
  <c r="R67" i="9"/>
  <c r="S60" i="9"/>
  <c r="S57" i="9"/>
  <c r="S54" i="9"/>
  <c r="S48" i="9"/>
  <c r="S46" i="9"/>
  <c r="S42" i="9"/>
  <c r="S39" i="9"/>
  <c r="S36" i="9"/>
  <c r="S30" i="9"/>
  <c r="S5" i="9"/>
  <c r="S8" i="9"/>
  <c r="S12" i="9"/>
  <c r="S18" i="9"/>
  <c r="S21" i="9"/>
  <c r="S23" i="9"/>
  <c r="S27" i="9"/>
  <c r="S62" i="9"/>
  <c r="S67" i="9"/>
  <c r="T67" i="9"/>
  <c r="U60" i="9"/>
  <c r="U57" i="9"/>
  <c r="U54" i="9"/>
  <c r="U48" i="9"/>
  <c r="U46" i="9"/>
  <c r="U42" i="9"/>
  <c r="U39" i="9"/>
  <c r="U36" i="9"/>
  <c r="U30" i="9"/>
  <c r="U5" i="9"/>
  <c r="U8" i="9"/>
  <c r="U12" i="9"/>
  <c r="U18" i="9"/>
  <c r="U21" i="9"/>
  <c r="U23" i="9"/>
  <c r="U27" i="9"/>
  <c r="U62" i="9"/>
  <c r="U67" i="9"/>
  <c r="V67" i="9"/>
  <c r="W60" i="9"/>
  <c r="W57" i="9"/>
  <c r="W54" i="9"/>
  <c r="W48" i="9"/>
  <c r="W46" i="9"/>
  <c r="W42" i="9"/>
  <c r="W39" i="9"/>
  <c r="W36" i="9"/>
  <c r="W30" i="9"/>
  <c r="W5" i="9"/>
  <c r="W8" i="9"/>
  <c r="W12" i="9"/>
  <c r="W18" i="9"/>
  <c r="W21" i="9"/>
  <c r="W23" i="9"/>
  <c r="W27" i="9"/>
  <c r="W62" i="9"/>
  <c r="W67" i="9"/>
  <c r="X67" i="9"/>
  <c r="Y60" i="9"/>
  <c r="Y57" i="9"/>
  <c r="Y54" i="9"/>
  <c r="Y48" i="9"/>
  <c r="Y46" i="9"/>
  <c r="Y42" i="9"/>
  <c r="Y39" i="9"/>
  <c r="Y36" i="9"/>
  <c r="Y30" i="9"/>
  <c r="Y5" i="9"/>
  <c r="Y8" i="9"/>
  <c r="Y12" i="9"/>
  <c r="Y18" i="9"/>
  <c r="Y21" i="9"/>
  <c r="Y23" i="9"/>
  <c r="Y27" i="9"/>
  <c r="Y62" i="9"/>
  <c r="Y67" i="9"/>
  <c r="Z67" i="9"/>
  <c r="AA60" i="9"/>
  <c r="AA57" i="9"/>
  <c r="AA54" i="9"/>
  <c r="AA48" i="9"/>
  <c r="AA46" i="9"/>
  <c r="AA42" i="9"/>
  <c r="AA39" i="9"/>
  <c r="AA36" i="9"/>
  <c r="AA30" i="9"/>
  <c r="AA5" i="9"/>
  <c r="AA8" i="9"/>
  <c r="AA12" i="9"/>
  <c r="AA18" i="9"/>
  <c r="AA21" i="9"/>
  <c r="AA23" i="9"/>
  <c r="AA27" i="9"/>
  <c r="AA62" i="9"/>
  <c r="AA67" i="9"/>
  <c r="AB67" i="9"/>
  <c r="AD67" i="9"/>
  <c r="AF67" i="9"/>
  <c r="M60" i="9"/>
  <c r="M57" i="9"/>
  <c r="M54" i="9"/>
  <c r="M48" i="9"/>
  <c r="M46" i="9"/>
  <c r="M42" i="9"/>
  <c r="M39" i="9"/>
  <c r="M36" i="9"/>
  <c r="M30" i="9"/>
  <c r="M5" i="9"/>
  <c r="M8" i="9"/>
  <c r="M12" i="9"/>
  <c r="M18" i="9"/>
  <c r="M21" i="9"/>
  <c r="M23" i="9"/>
  <c r="M27" i="9"/>
  <c r="M62" i="9"/>
  <c r="M67" i="9"/>
  <c r="K60" i="9"/>
  <c r="K57" i="9"/>
  <c r="K54" i="9"/>
  <c r="K48" i="9"/>
  <c r="K46" i="9"/>
  <c r="K42" i="9"/>
  <c r="K39" i="9"/>
  <c r="K36" i="9"/>
  <c r="K30" i="9"/>
  <c r="K5" i="9"/>
  <c r="K8" i="9"/>
  <c r="K12" i="9"/>
  <c r="K18" i="9"/>
  <c r="K21" i="9"/>
  <c r="K23" i="9"/>
  <c r="K27" i="9"/>
  <c r="K62" i="9"/>
  <c r="K67" i="9"/>
  <c r="G5" i="9"/>
  <c r="G8" i="9"/>
  <c r="G12" i="9"/>
  <c r="G18" i="9"/>
  <c r="G21" i="9"/>
  <c r="G23" i="9"/>
  <c r="G27" i="9"/>
  <c r="G30" i="9"/>
  <c r="G36" i="9"/>
  <c r="G39" i="9"/>
  <c r="G42" i="9"/>
  <c r="G46" i="9"/>
  <c r="G48" i="9"/>
  <c r="G54" i="9"/>
  <c r="G57" i="9"/>
  <c r="G60" i="9"/>
  <c r="G62" i="9"/>
  <c r="G67" i="9"/>
  <c r="I5" i="9"/>
  <c r="I8" i="9"/>
  <c r="I12" i="9"/>
  <c r="I18" i="9"/>
  <c r="I21" i="9"/>
  <c r="I23" i="9"/>
  <c r="I27" i="9"/>
  <c r="I30" i="9"/>
  <c r="I36" i="9"/>
  <c r="I39" i="9"/>
  <c r="I42" i="9"/>
  <c r="I46" i="9"/>
  <c r="I48" i="9"/>
  <c r="I54" i="9"/>
  <c r="I57" i="9"/>
  <c r="I60" i="9"/>
  <c r="I62" i="9"/>
  <c r="I67" i="9"/>
  <c r="H67" i="9"/>
  <c r="J42" i="10"/>
  <c r="J36" i="10"/>
  <c r="J31" i="10"/>
  <c r="J22" i="10"/>
  <c r="J20" i="10"/>
  <c r="J5" i="10"/>
  <c r="J11" i="10"/>
  <c r="J49" i="10"/>
  <c r="O42" i="10"/>
  <c r="O36" i="10"/>
  <c r="O31" i="10"/>
  <c r="O22" i="10"/>
  <c r="O20" i="10"/>
  <c r="O5" i="10"/>
  <c r="O11" i="10"/>
  <c r="O49" i="10"/>
  <c r="M42" i="10"/>
  <c r="M36" i="10"/>
  <c r="M31" i="10"/>
  <c r="M22" i="10"/>
  <c r="M20" i="10"/>
  <c r="M5" i="10"/>
  <c r="M11" i="10"/>
  <c r="M49" i="10"/>
  <c r="K42" i="10"/>
  <c r="K36" i="10"/>
  <c r="K31" i="10"/>
  <c r="K22" i="10"/>
  <c r="K20" i="10"/>
  <c r="K5" i="10"/>
  <c r="K11" i="10"/>
  <c r="K49" i="10"/>
  <c r="I5" i="10"/>
  <c r="I11" i="10"/>
  <c r="I20" i="10"/>
  <c r="I22" i="10"/>
  <c r="I31" i="10"/>
  <c r="I36" i="10"/>
  <c r="I42" i="10"/>
  <c r="I49" i="10"/>
  <c r="B55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AF55" i="10"/>
  <c r="A55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AF53" i="10"/>
  <c r="K53" i="10"/>
  <c r="B54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A54" i="10"/>
  <c r="AE42" i="10"/>
  <c r="AE36" i="10"/>
  <c r="AE31" i="10"/>
  <c r="AE22" i="10"/>
  <c r="AE20" i="10"/>
  <c r="AE5" i="10"/>
  <c r="AE11" i="10"/>
  <c r="AE49" i="10"/>
  <c r="P49" i="10"/>
  <c r="Q42" i="10"/>
  <c r="Q36" i="10"/>
  <c r="Q31" i="10"/>
  <c r="Q22" i="10"/>
  <c r="Q20" i="10"/>
  <c r="Q5" i="10"/>
  <c r="Q11" i="10"/>
  <c r="Q49" i="10"/>
  <c r="R49" i="10"/>
  <c r="S42" i="10"/>
  <c r="S36" i="10"/>
  <c r="S31" i="10"/>
  <c r="S22" i="10"/>
  <c r="S20" i="10"/>
  <c r="S5" i="10"/>
  <c r="S11" i="10"/>
  <c r="S49" i="10"/>
  <c r="T49" i="10"/>
  <c r="U42" i="10"/>
  <c r="U36" i="10"/>
  <c r="U31" i="10"/>
  <c r="U22" i="10"/>
  <c r="U20" i="10"/>
  <c r="U5" i="10"/>
  <c r="U11" i="10"/>
  <c r="U49" i="10"/>
  <c r="V49" i="10"/>
  <c r="W42" i="10"/>
  <c r="W36" i="10"/>
  <c r="W31" i="10"/>
  <c r="W22" i="10"/>
  <c r="W20" i="10"/>
  <c r="W5" i="10"/>
  <c r="W11" i="10"/>
  <c r="W49" i="10"/>
  <c r="X49" i="10"/>
  <c r="Y42" i="10"/>
  <c r="Y36" i="10"/>
  <c r="Y31" i="10"/>
  <c r="Y22" i="10"/>
  <c r="Y20" i="10"/>
  <c r="Y5" i="10"/>
  <c r="Y11" i="10"/>
  <c r="Y49" i="10"/>
  <c r="Z49" i="10"/>
  <c r="AA42" i="10"/>
  <c r="AA36" i="10"/>
  <c r="AA31" i="10"/>
  <c r="AA22" i="10"/>
  <c r="AA20" i="10"/>
  <c r="AA5" i="10"/>
  <c r="AA11" i="10"/>
  <c r="AA49" i="10"/>
  <c r="AB49" i="10"/>
  <c r="AC42" i="10"/>
  <c r="AC36" i="10"/>
  <c r="AC31" i="10"/>
  <c r="AC22" i="10"/>
  <c r="AC20" i="10"/>
  <c r="AC5" i="10"/>
  <c r="AC11" i="10"/>
  <c r="AC49" i="10"/>
  <c r="AD49" i="10"/>
  <c r="AF49" i="10"/>
  <c r="G5" i="10"/>
  <c r="G11" i="10"/>
  <c r="G20" i="10"/>
  <c r="G22" i="10"/>
  <c r="G31" i="10"/>
  <c r="G36" i="10"/>
  <c r="G42" i="10"/>
  <c r="G49" i="10"/>
  <c r="I5" i="11"/>
  <c r="I12" i="11"/>
  <c r="I27" i="11"/>
  <c r="I36" i="11"/>
  <c r="I50" i="11"/>
  <c r="I61" i="11"/>
  <c r="I70" i="11"/>
  <c r="I78" i="11"/>
  <c r="I94" i="11"/>
  <c r="I105" i="11"/>
  <c r="I121" i="11"/>
  <c r="I130" i="11"/>
  <c r="I134" i="11"/>
  <c r="I142" i="11"/>
  <c r="G5" i="11"/>
  <c r="G12" i="11"/>
  <c r="G27" i="11"/>
  <c r="G36" i="11"/>
  <c r="G50" i="11"/>
  <c r="G61" i="11"/>
  <c r="G70" i="11"/>
  <c r="G78" i="11"/>
  <c r="G94" i="11"/>
  <c r="G105" i="11"/>
  <c r="G121" i="11"/>
  <c r="G130" i="11"/>
  <c r="G134" i="11"/>
  <c r="G142" i="11"/>
  <c r="H49" i="10"/>
  <c r="B48" i="10"/>
  <c r="C48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48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K47" i="10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K65" i="9"/>
  <c r="H4" i="9"/>
  <c r="H66" i="9"/>
  <c r="I4" i="9"/>
  <c r="I66" i="9"/>
  <c r="G4" i="9"/>
  <c r="G66" i="9"/>
  <c r="B63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F62" i="9"/>
  <c r="H62" i="9"/>
  <c r="L62" i="9"/>
  <c r="N62" i="9"/>
  <c r="P62" i="9"/>
  <c r="R62" i="9"/>
  <c r="T62" i="9"/>
  <c r="V62" i="9"/>
  <c r="X62" i="9"/>
  <c r="Z62" i="9"/>
  <c r="AB62" i="9"/>
  <c r="AD62" i="9"/>
  <c r="AF62" i="9"/>
  <c r="A63" i="9"/>
  <c r="A62" i="9"/>
  <c r="B61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61" i="9"/>
  <c r="F60" i="9"/>
  <c r="H60" i="9"/>
  <c r="L60" i="9"/>
  <c r="N60" i="9"/>
  <c r="P60" i="9"/>
  <c r="R60" i="9"/>
  <c r="T60" i="9"/>
  <c r="V60" i="9"/>
  <c r="X60" i="9"/>
  <c r="Z60" i="9"/>
  <c r="AB60" i="9"/>
  <c r="AD60" i="9"/>
  <c r="AF60" i="9"/>
  <c r="A60" i="9"/>
  <c r="B58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B59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58" i="9"/>
  <c r="A59" i="9"/>
  <c r="F57" i="9"/>
  <c r="H57" i="9"/>
  <c r="L57" i="9"/>
  <c r="N57" i="9"/>
  <c r="P57" i="9"/>
  <c r="R57" i="9"/>
  <c r="T57" i="9"/>
  <c r="V57" i="9"/>
  <c r="X57" i="9"/>
  <c r="Z57" i="9"/>
  <c r="AB57" i="9"/>
  <c r="AD57" i="9"/>
  <c r="AF57" i="9"/>
  <c r="A57" i="9"/>
  <c r="B55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B56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55" i="9"/>
  <c r="A56" i="9"/>
  <c r="F54" i="9"/>
  <c r="H54" i="9"/>
  <c r="L54" i="9"/>
  <c r="N54" i="9"/>
  <c r="P54" i="9"/>
  <c r="R54" i="9"/>
  <c r="T54" i="9"/>
  <c r="V54" i="9"/>
  <c r="X54" i="9"/>
  <c r="Z54" i="9"/>
  <c r="AB54" i="9"/>
  <c r="AD54" i="9"/>
  <c r="AF54" i="9"/>
  <c r="A54" i="9"/>
  <c r="B49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B50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B51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B52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B53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49" i="9"/>
  <c r="A50" i="9"/>
  <c r="A51" i="9"/>
  <c r="A52" i="9"/>
  <c r="A53" i="9"/>
  <c r="F48" i="9"/>
  <c r="H48" i="9"/>
  <c r="L48" i="9"/>
  <c r="N48" i="9"/>
  <c r="P48" i="9"/>
  <c r="R48" i="9"/>
  <c r="T48" i="9"/>
  <c r="V48" i="9"/>
  <c r="X48" i="9"/>
  <c r="Z48" i="9"/>
  <c r="AB48" i="9"/>
  <c r="AD48" i="9"/>
  <c r="AF48" i="9"/>
  <c r="A48" i="9"/>
  <c r="B47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47" i="9"/>
  <c r="F46" i="9"/>
  <c r="H46" i="9"/>
  <c r="L46" i="9"/>
  <c r="N46" i="9"/>
  <c r="P46" i="9"/>
  <c r="R46" i="9"/>
  <c r="T46" i="9"/>
  <c r="V46" i="9"/>
  <c r="X46" i="9"/>
  <c r="Z46" i="9"/>
  <c r="AB46" i="9"/>
  <c r="AD46" i="9"/>
  <c r="AF46" i="9"/>
  <c r="A46" i="9"/>
  <c r="B43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B44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B45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43" i="9"/>
  <c r="A44" i="9"/>
  <c r="A45" i="9"/>
  <c r="F42" i="9"/>
  <c r="H42" i="9"/>
  <c r="L42" i="9"/>
  <c r="N42" i="9"/>
  <c r="P42" i="9"/>
  <c r="R42" i="9"/>
  <c r="T42" i="9"/>
  <c r="V42" i="9"/>
  <c r="X42" i="9"/>
  <c r="Z42" i="9"/>
  <c r="AB42" i="9"/>
  <c r="AD42" i="9"/>
  <c r="AF42" i="9"/>
  <c r="A42" i="9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B41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40" i="9"/>
  <c r="A41" i="9"/>
  <c r="F39" i="9"/>
  <c r="H39" i="9"/>
  <c r="L39" i="9"/>
  <c r="N39" i="9"/>
  <c r="P39" i="9"/>
  <c r="R39" i="9"/>
  <c r="T39" i="9"/>
  <c r="V39" i="9"/>
  <c r="X39" i="9"/>
  <c r="Z39" i="9"/>
  <c r="AB39" i="9"/>
  <c r="AD39" i="9"/>
  <c r="AF39" i="9"/>
  <c r="A39" i="9"/>
  <c r="B37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A37" i="9"/>
  <c r="A38" i="9"/>
  <c r="F36" i="9"/>
  <c r="H36" i="9"/>
  <c r="L36" i="9"/>
  <c r="N36" i="9"/>
  <c r="P36" i="9"/>
  <c r="R36" i="9"/>
  <c r="T36" i="9"/>
  <c r="V36" i="9"/>
  <c r="X36" i="9"/>
  <c r="Z36" i="9"/>
  <c r="AB36" i="9"/>
  <c r="AD36" i="9"/>
  <c r="AF36" i="9"/>
  <c r="A36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B34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B35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31" i="9"/>
  <c r="A32" i="9"/>
  <c r="A33" i="9"/>
  <c r="A34" i="9"/>
  <c r="A35" i="9"/>
  <c r="F30" i="9"/>
  <c r="H30" i="9"/>
  <c r="L30" i="9"/>
  <c r="N30" i="9"/>
  <c r="P30" i="9"/>
  <c r="R30" i="9"/>
  <c r="T30" i="9"/>
  <c r="V30" i="9"/>
  <c r="X30" i="9"/>
  <c r="Z30" i="9"/>
  <c r="AB30" i="9"/>
  <c r="AD30" i="9"/>
  <c r="AF30" i="9"/>
  <c r="A30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28" i="9"/>
  <c r="A29" i="9"/>
  <c r="F27" i="9"/>
  <c r="H27" i="9"/>
  <c r="L27" i="9"/>
  <c r="N27" i="9"/>
  <c r="P27" i="9"/>
  <c r="R27" i="9"/>
  <c r="T27" i="9"/>
  <c r="V27" i="9"/>
  <c r="X27" i="9"/>
  <c r="Z27" i="9"/>
  <c r="AB27" i="9"/>
  <c r="AD27" i="9"/>
  <c r="AF27" i="9"/>
  <c r="A27" i="9"/>
  <c r="B24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24" i="9"/>
  <c r="A25" i="9"/>
  <c r="A26" i="9"/>
  <c r="F23" i="9"/>
  <c r="H23" i="9"/>
  <c r="L23" i="9"/>
  <c r="N23" i="9"/>
  <c r="P23" i="9"/>
  <c r="R23" i="9"/>
  <c r="T23" i="9"/>
  <c r="V23" i="9"/>
  <c r="X23" i="9"/>
  <c r="Z23" i="9"/>
  <c r="AB23" i="9"/>
  <c r="AD23" i="9"/>
  <c r="AF23" i="9"/>
  <c r="A23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22" i="9"/>
  <c r="F21" i="9"/>
  <c r="H21" i="9"/>
  <c r="L21" i="9"/>
  <c r="N21" i="9"/>
  <c r="P21" i="9"/>
  <c r="R21" i="9"/>
  <c r="T21" i="9"/>
  <c r="V21" i="9"/>
  <c r="X21" i="9"/>
  <c r="Z21" i="9"/>
  <c r="AB21" i="9"/>
  <c r="AD21" i="9"/>
  <c r="AF21" i="9"/>
  <c r="A21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19" i="9"/>
  <c r="A20" i="9"/>
  <c r="F18" i="9"/>
  <c r="H18" i="9"/>
  <c r="L18" i="9"/>
  <c r="N18" i="9"/>
  <c r="P18" i="9"/>
  <c r="R18" i="9"/>
  <c r="T18" i="9"/>
  <c r="V18" i="9"/>
  <c r="X18" i="9"/>
  <c r="Z18" i="9"/>
  <c r="AB18" i="9"/>
  <c r="AD18" i="9"/>
  <c r="AF18" i="9"/>
  <c r="A18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B15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13" i="9"/>
  <c r="A14" i="9"/>
  <c r="A15" i="9"/>
  <c r="A16" i="9"/>
  <c r="A17" i="9"/>
  <c r="F12" i="9"/>
  <c r="H12" i="9"/>
  <c r="L12" i="9"/>
  <c r="N12" i="9"/>
  <c r="P12" i="9"/>
  <c r="R12" i="9"/>
  <c r="T12" i="9"/>
  <c r="V12" i="9"/>
  <c r="X12" i="9"/>
  <c r="Z12" i="9"/>
  <c r="AB12" i="9"/>
  <c r="AD12" i="9"/>
  <c r="AF12" i="9"/>
  <c r="A12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9" i="9"/>
  <c r="A10" i="9"/>
  <c r="A11" i="9"/>
  <c r="F8" i="9"/>
  <c r="H8" i="9"/>
  <c r="L8" i="9"/>
  <c r="N8" i="9"/>
  <c r="P8" i="9"/>
  <c r="R8" i="9"/>
  <c r="T8" i="9"/>
  <c r="V8" i="9"/>
  <c r="X8" i="9"/>
  <c r="Z8" i="9"/>
  <c r="AB8" i="9"/>
  <c r="AD8" i="9"/>
  <c r="AF8" i="9"/>
  <c r="A8" i="9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F5" i="9"/>
  <c r="H5" i="9"/>
  <c r="L5" i="9"/>
  <c r="N5" i="9"/>
  <c r="P5" i="9"/>
  <c r="R5" i="9"/>
  <c r="T5" i="9"/>
  <c r="V5" i="9"/>
  <c r="X5" i="9"/>
  <c r="Z5" i="9"/>
  <c r="AB5" i="9"/>
  <c r="AD5" i="9"/>
  <c r="AF5" i="9"/>
  <c r="A6" i="9"/>
  <c r="A7" i="9"/>
  <c r="A5" i="9"/>
  <c r="B43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B44" i="10"/>
  <c r="C44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B45" i="10"/>
  <c r="C45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43" i="10"/>
  <c r="A44" i="10"/>
  <c r="A45" i="10"/>
  <c r="F42" i="10"/>
  <c r="H42" i="10"/>
  <c r="L42" i="10"/>
  <c r="N42" i="10"/>
  <c r="P42" i="10"/>
  <c r="R42" i="10"/>
  <c r="T42" i="10"/>
  <c r="V42" i="10"/>
  <c r="X42" i="10"/>
  <c r="Z42" i="10"/>
  <c r="AB42" i="10"/>
  <c r="AD42" i="10"/>
  <c r="AF42" i="10"/>
  <c r="A42" i="10"/>
  <c r="B37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B38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B39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B40" i="10"/>
  <c r="C40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B41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F41" i="10"/>
  <c r="A37" i="10"/>
  <c r="A38" i="10"/>
  <c r="A39" i="10"/>
  <c r="A40" i="10"/>
  <c r="A41" i="10"/>
  <c r="F36" i="10"/>
  <c r="H36" i="10"/>
  <c r="L36" i="10"/>
  <c r="N36" i="10"/>
  <c r="P36" i="10"/>
  <c r="R36" i="10"/>
  <c r="T36" i="10"/>
  <c r="V36" i="10"/>
  <c r="X36" i="10"/>
  <c r="Z36" i="10"/>
  <c r="AB36" i="10"/>
  <c r="AD36" i="10"/>
  <c r="AF36" i="10"/>
  <c r="A36" i="10"/>
  <c r="B32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B33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B34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B35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32" i="10"/>
  <c r="A33" i="10"/>
  <c r="A34" i="10"/>
  <c r="A35" i="10"/>
  <c r="F31" i="10"/>
  <c r="H31" i="10"/>
  <c r="L31" i="10"/>
  <c r="N31" i="10"/>
  <c r="P31" i="10"/>
  <c r="R31" i="10"/>
  <c r="T31" i="10"/>
  <c r="V31" i="10"/>
  <c r="X31" i="10"/>
  <c r="Z31" i="10"/>
  <c r="AB31" i="10"/>
  <c r="AD31" i="10"/>
  <c r="AF31" i="10"/>
  <c r="A31" i="10"/>
  <c r="B23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B24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B25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B26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F26" i="10"/>
  <c r="B27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B28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B29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23" i="10"/>
  <c r="A24" i="10"/>
  <c r="A25" i="10"/>
  <c r="A26" i="10"/>
  <c r="A27" i="10"/>
  <c r="A28" i="10"/>
  <c r="A29" i="10"/>
  <c r="A30" i="10"/>
  <c r="F22" i="10"/>
  <c r="H22" i="10"/>
  <c r="L22" i="10"/>
  <c r="N22" i="10"/>
  <c r="P22" i="10"/>
  <c r="R22" i="10"/>
  <c r="T22" i="10"/>
  <c r="V22" i="10"/>
  <c r="X22" i="10"/>
  <c r="Z22" i="10"/>
  <c r="AB22" i="10"/>
  <c r="AD22" i="10"/>
  <c r="AF22" i="10"/>
  <c r="A22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21" i="10"/>
  <c r="F20" i="10"/>
  <c r="H20" i="10"/>
  <c r="L20" i="10"/>
  <c r="N20" i="10"/>
  <c r="P20" i="10"/>
  <c r="R20" i="10"/>
  <c r="T20" i="10"/>
  <c r="V20" i="10"/>
  <c r="X20" i="10"/>
  <c r="Z20" i="10"/>
  <c r="AB20" i="10"/>
  <c r="AD20" i="10"/>
  <c r="AF20" i="10"/>
  <c r="A20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D12" i="10"/>
  <c r="AE12" i="10"/>
  <c r="AF12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AC14" i="10"/>
  <c r="AD14" i="10"/>
  <c r="AE14" i="10"/>
  <c r="AF14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AF15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B17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AF17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A12" i="10"/>
  <c r="A13" i="10"/>
  <c r="A14" i="10"/>
  <c r="A15" i="10"/>
  <c r="A16" i="10"/>
  <c r="A17" i="10"/>
  <c r="A18" i="10"/>
  <c r="A19" i="10"/>
  <c r="F11" i="10"/>
  <c r="H11" i="10"/>
  <c r="L11" i="10"/>
  <c r="N11" i="10"/>
  <c r="P11" i="10"/>
  <c r="R11" i="10"/>
  <c r="T11" i="10"/>
  <c r="V11" i="10"/>
  <c r="X11" i="10"/>
  <c r="Z11" i="10"/>
  <c r="AB11" i="10"/>
  <c r="AD11" i="10"/>
  <c r="AF11" i="10"/>
  <c r="A11" i="10"/>
  <c r="N19" i="2"/>
  <c r="L5" i="10"/>
  <c r="P19" i="2"/>
  <c r="N5" i="10"/>
  <c r="R19" i="2"/>
  <c r="P5" i="10"/>
  <c r="T19" i="2"/>
  <c r="R5" i="10"/>
  <c r="V19" i="2"/>
  <c r="T5" i="10"/>
  <c r="X19" i="2"/>
  <c r="V5" i="10"/>
  <c r="Z19" i="2"/>
  <c r="X5" i="10"/>
  <c r="AB19" i="2"/>
  <c r="Z5" i="10"/>
  <c r="AD19" i="2"/>
  <c r="AB5" i="10"/>
  <c r="AF19" i="2"/>
  <c r="AD5" i="10"/>
  <c r="AH19" i="2"/>
  <c r="AF5" i="10"/>
  <c r="B6" i="10"/>
  <c r="C6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AA6" i="10"/>
  <c r="AB6" i="10"/>
  <c r="AC6" i="10"/>
  <c r="AD6" i="10"/>
  <c r="AE6" i="10"/>
  <c r="AF6" i="10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A7" i="10"/>
  <c r="AB7" i="10"/>
  <c r="AC7" i="10"/>
  <c r="AD7" i="10"/>
  <c r="AE7" i="10"/>
  <c r="AF7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AF8" i="10"/>
  <c r="B9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AF10" i="10"/>
  <c r="F5" i="10"/>
  <c r="H5" i="10"/>
  <c r="H4" i="10"/>
  <c r="I4" i="10"/>
  <c r="G4" i="10"/>
  <c r="A5" i="10"/>
  <c r="A6" i="10"/>
  <c r="A7" i="10"/>
  <c r="A8" i="10"/>
  <c r="A9" i="10"/>
  <c r="A10" i="10"/>
  <c r="A148" i="11"/>
  <c r="B147" i="11"/>
  <c r="L146" i="11"/>
  <c r="M146" i="11"/>
  <c r="N146" i="11"/>
  <c r="O146" i="11"/>
  <c r="P146" i="11"/>
  <c r="Q146" i="11"/>
  <c r="R146" i="11"/>
  <c r="S146" i="11"/>
  <c r="T146" i="11"/>
  <c r="U146" i="11"/>
  <c r="V146" i="11"/>
  <c r="W146" i="11"/>
  <c r="X146" i="11"/>
  <c r="Y146" i="11"/>
  <c r="Z146" i="11"/>
  <c r="AA146" i="11"/>
  <c r="AB146" i="11"/>
  <c r="AC146" i="11"/>
  <c r="AD146" i="11"/>
  <c r="AE146" i="11"/>
  <c r="AF146" i="11"/>
  <c r="K146" i="11"/>
  <c r="B148" i="11"/>
  <c r="C148" i="11"/>
  <c r="D148" i="11"/>
  <c r="E148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U148" i="11"/>
  <c r="V148" i="11"/>
  <c r="W148" i="11"/>
  <c r="X148" i="11"/>
  <c r="Y148" i="11"/>
  <c r="Z148" i="11"/>
  <c r="AA148" i="11"/>
  <c r="AB148" i="11"/>
  <c r="AC148" i="11"/>
  <c r="AD148" i="11"/>
  <c r="AE148" i="11"/>
  <c r="AF148" i="11"/>
  <c r="K147" i="11"/>
  <c r="L147" i="11"/>
  <c r="M147" i="11"/>
  <c r="N147" i="11"/>
  <c r="O147" i="11"/>
  <c r="P147" i="11"/>
  <c r="Q147" i="11"/>
  <c r="R147" i="11"/>
  <c r="S147" i="11"/>
  <c r="T147" i="11"/>
  <c r="U147" i="11"/>
  <c r="V147" i="11"/>
  <c r="W147" i="11"/>
  <c r="X147" i="11"/>
  <c r="Y147" i="11"/>
  <c r="Z147" i="11"/>
  <c r="AA147" i="11"/>
  <c r="AB147" i="11"/>
  <c r="AC147" i="11"/>
  <c r="AD147" i="11"/>
  <c r="AE147" i="11"/>
  <c r="AF147" i="11"/>
  <c r="C147" i="11"/>
  <c r="D147" i="11"/>
  <c r="E147" i="11"/>
  <c r="F147" i="11"/>
  <c r="G147" i="11"/>
  <c r="H147" i="11"/>
  <c r="I147" i="11"/>
  <c r="J147" i="11"/>
  <c r="A147" i="11"/>
  <c r="F138" i="11"/>
  <c r="K6" i="11"/>
  <c r="K7" i="11"/>
  <c r="K8" i="11"/>
  <c r="K9" i="11"/>
  <c r="K10" i="11"/>
  <c r="K11" i="11"/>
  <c r="K5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12" i="11"/>
  <c r="K28" i="11"/>
  <c r="K29" i="11"/>
  <c r="K30" i="11"/>
  <c r="K31" i="11"/>
  <c r="K32" i="11"/>
  <c r="K33" i="11"/>
  <c r="K34" i="11"/>
  <c r="K35" i="11"/>
  <c r="K27" i="11"/>
  <c r="K36" i="11"/>
  <c r="K50" i="11"/>
  <c r="K61" i="11"/>
  <c r="K70" i="11"/>
  <c r="K78" i="11"/>
  <c r="K94" i="11"/>
  <c r="K105" i="11"/>
  <c r="K121" i="11"/>
  <c r="K130" i="11"/>
  <c r="K134" i="11"/>
  <c r="K142" i="11"/>
  <c r="J5" i="11"/>
  <c r="J12" i="11"/>
  <c r="J27" i="11"/>
  <c r="J36" i="11"/>
  <c r="J50" i="11"/>
  <c r="J61" i="11"/>
  <c r="J70" i="11"/>
  <c r="J78" i="11"/>
  <c r="J94" i="11"/>
  <c r="J105" i="11"/>
  <c r="J121" i="11"/>
  <c r="J130" i="11"/>
  <c r="J134" i="11"/>
  <c r="J142" i="11"/>
  <c r="H142" i="11"/>
  <c r="C58" i="3"/>
  <c r="E5" i="11"/>
  <c r="E12" i="11"/>
  <c r="E27" i="11"/>
  <c r="E36" i="11"/>
  <c r="E50" i="11"/>
  <c r="E61" i="11"/>
  <c r="E70" i="11"/>
  <c r="E78" i="11"/>
  <c r="E94" i="11"/>
  <c r="E105" i="11"/>
  <c r="E121" i="11"/>
  <c r="E130" i="11"/>
  <c r="E134" i="11"/>
  <c r="E142" i="11"/>
  <c r="D5" i="11"/>
  <c r="D12" i="11"/>
  <c r="D27" i="11"/>
  <c r="D36" i="11"/>
  <c r="D50" i="11"/>
  <c r="D61" i="11"/>
  <c r="D70" i="11"/>
  <c r="D78" i="11"/>
  <c r="D94" i="11"/>
  <c r="D105" i="11"/>
  <c r="D121" i="11"/>
  <c r="D130" i="11"/>
  <c r="D134" i="11"/>
  <c r="D142" i="11"/>
  <c r="B6" i="11"/>
  <c r="B7" i="11"/>
  <c r="B8" i="11"/>
  <c r="B9" i="11"/>
  <c r="B10" i="11"/>
  <c r="B11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8" i="11"/>
  <c r="B29" i="11"/>
  <c r="B30" i="11"/>
  <c r="B31" i="11"/>
  <c r="B32" i="11"/>
  <c r="B33" i="11"/>
  <c r="B34" i="11"/>
  <c r="B35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1" i="11"/>
  <c r="B52" i="11"/>
  <c r="B53" i="11"/>
  <c r="B54" i="11"/>
  <c r="B55" i="11"/>
  <c r="B56" i="11"/>
  <c r="B57" i="11"/>
  <c r="B58" i="11"/>
  <c r="B59" i="11"/>
  <c r="B60" i="11"/>
  <c r="B62" i="11"/>
  <c r="B63" i="11"/>
  <c r="B64" i="11"/>
  <c r="B65" i="11"/>
  <c r="B66" i="11"/>
  <c r="B67" i="11"/>
  <c r="B68" i="11"/>
  <c r="B69" i="11"/>
  <c r="B71" i="11"/>
  <c r="B72" i="11"/>
  <c r="B73" i="11"/>
  <c r="B74" i="11"/>
  <c r="B75" i="11"/>
  <c r="B76" i="11"/>
  <c r="B77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5" i="11"/>
  <c r="B96" i="11"/>
  <c r="B97" i="11"/>
  <c r="B98" i="11"/>
  <c r="B99" i="11"/>
  <c r="B100" i="11"/>
  <c r="B101" i="11"/>
  <c r="B102" i="11"/>
  <c r="B103" i="11"/>
  <c r="B104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2" i="11"/>
  <c r="B123" i="11"/>
  <c r="B124" i="11"/>
  <c r="B125" i="11"/>
  <c r="B126" i="11"/>
  <c r="B127" i="11"/>
  <c r="B128" i="11"/>
  <c r="B129" i="11"/>
  <c r="B131" i="11"/>
  <c r="B132" i="11"/>
  <c r="B133" i="11"/>
  <c r="B135" i="11"/>
  <c r="B136" i="11"/>
  <c r="B137" i="11"/>
  <c r="B138" i="11"/>
  <c r="B142" i="11"/>
  <c r="O6" i="11"/>
  <c r="O7" i="11"/>
  <c r="O8" i="11"/>
  <c r="O9" i="11"/>
  <c r="O10" i="11"/>
  <c r="O11" i="11"/>
  <c r="O5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12" i="11"/>
  <c r="O28" i="11"/>
  <c r="O29" i="11"/>
  <c r="O30" i="11"/>
  <c r="O31" i="11"/>
  <c r="O32" i="11"/>
  <c r="O33" i="11"/>
  <c r="O34" i="11"/>
  <c r="O35" i="11"/>
  <c r="O27" i="11"/>
  <c r="O36" i="11"/>
  <c r="O50" i="11"/>
  <c r="O61" i="11"/>
  <c r="O70" i="11"/>
  <c r="O78" i="11"/>
  <c r="O94" i="11"/>
  <c r="O105" i="11"/>
  <c r="O121" i="11"/>
  <c r="O130" i="11"/>
  <c r="O134" i="11"/>
  <c r="O142" i="11"/>
  <c r="P142" i="11"/>
  <c r="Q6" i="11"/>
  <c r="Q7" i="11"/>
  <c r="Q8" i="11"/>
  <c r="Q9" i="11"/>
  <c r="Q10" i="11"/>
  <c r="Q11" i="11"/>
  <c r="Q5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12" i="11"/>
  <c r="Q28" i="11"/>
  <c r="Q29" i="11"/>
  <c r="Q30" i="11"/>
  <c r="Q31" i="11"/>
  <c r="Q32" i="11"/>
  <c r="Q33" i="11"/>
  <c r="Q34" i="11"/>
  <c r="Q35" i="11"/>
  <c r="Q27" i="11"/>
  <c r="Q36" i="11"/>
  <c r="Q50" i="11"/>
  <c r="Q61" i="11"/>
  <c r="Q70" i="11"/>
  <c r="Q78" i="11"/>
  <c r="Q94" i="11"/>
  <c r="Q105" i="11"/>
  <c r="Q121" i="11"/>
  <c r="Q130" i="11"/>
  <c r="Q134" i="11"/>
  <c r="Q142" i="11"/>
  <c r="R142" i="11"/>
  <c r="S6" i="11"/>
  <c r="S7" i="11"/>
  <c r="S8" i="11"/>
  <c r="S9" i="11"/>
  <c r="S10" i="11"/>
  <c r="S11" i="11"/>
  <c r="S5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12" i="11"/>
  <c r="S28" i="11"/>
  <c r="S29" i="11"/>
  <c r="S30" i="11"/>
  <c r="S31" i="11"/>
  <c r="S32" i="11"/>
  <c r="S33" i="11"/>
  <c r="S34" i="11"/>
  <c r="S35" i="11"/>
  <c r="S27" i="11"/>
  <c r="S36" i="11"/>
  <c r="S50" i="11"/>
  <c r="S61" i="11"/>
  <c r="S70" i="11"/>
  <c r="S78" i="11"/>
  <c r="S94" i="11"/>
  <c r="S105" i="11"/>
  <c r="S121" i="11"/>
  <c r="S130" i="11"/>
  <c r="S134" i="11"/>
  <c r="S142" i="11"/>
  <c r="T142" i="11"/>
  <c r="U6" i="11"/>
  <c r="U7" i="11"/>
  <c r="U8" i="11"/>
  <c r="U9" i="11"/>
  <c r="U10" i="11"/>
  <c r="U11" i="11"/>
  <c r="U5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12" i="11"/>
  <c r="U28" i="11"/>
  <c r="U29" i="11"/>
  <c r="U30" i="11"/>
  <c r="U31" i="11"/>
  <c r="U32" i="11"/>
  <c r="U33" i="11"/>
  <c r="U34" i="11"/>
  <c r="U35" i="11"/>
  <c r="U27" i="11"/>
  <c r="U36" i="11"/>
  <c r="U50" i="11"/>
  <c r="U61" i="11"/>
  <c r="U70" i="11"/>
  <c r="U78" i="11"/>
  <c r="U94" i="11"/>
  <c r="U105" i="11"/>
  <c r="U121" i="11"/>
  <c r="U130" i="11"/>
  <c r="U134" i="11"/>
  <c r="U142" i="11"/>
  <c r="V142" i="11"/>
  <c r="W6" i="11"/>
  <c r="W7" i="11"/>
  <c r="W8" i="11"/>
  <c r="W9" i="11"/>
  <c r="W10" i="11"/>
  <c r="W11" i="11"/>
  <c r="W5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12" i="11"/>
  <c r="W28" i="11"/>
  <c r="W29" i="11"/>
  <c r="W30" i="11"/>
  <c r="W31" i="11"/>
  <c r="W32" i="11"/>
  <c r="W33" i="11"/>
  <c r="W34" i="11"/>
  <c r="W35" i="11"/>
  <c r="W27" i="11"/>
  <c r="W36" i="11"/>
  <c r="W50" i="11"/>
  <c r="W61" i="11"/>
  <c r="W70" i="11"/>
  <c r="W78" i="11"/>
  <c r="W94" i="11"/>
  <c r="W105" i="11"/>
  <c r="W121" i="11"/>
  <c r="W130" i="11"/>
  <c r="W134" i="11"/>
  <c r="W142" i="11"/>
  <c r="X142" i="11"/>
  <c r="Y6" i="11"/>
  <c r="Y7" i="11"/>
  <c r="Y8" i="11"/>
  <c r="Y9" i="11"/>
  <c r="Y10" i="11"/>
  <c r="Y11" i="11"/>
  <c r="Y5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12" i="11"/>
  <c r="Y28" i="11"/>
  <c r="Y29" i="11"/>
  <c r="Y30" i="11"/>
  <c r="Y31" i="11"/>
  <c r="Y32" i="11"/>
  <c r="Y33" i="11"/>
  <c r="Y34" i="11"/>
  <c r="Y35" i="11"/>
  <c r="Y27" i="11"/>
  <c r="Y36" i="11"/>
  <c r="Y50" i="11"/>
  <c r="Y61" i="11"/>
  <c r="Y70" i="11"/>
  <c r="Y78" i="11"/>
  <c r="Y94" i="11"/>
  <c r="Y105" i="11"/>
  <c r="Y121" i="11"/>
  <c r="Y130" i="11"/>
  <c r="Y134" i="11"/>
  <c r="Y142" i="11"/>
  <c r="Z142" i="11"/>
  <c r="AA6" i="11"/>
  <c r="AA7" i="11"/>
  <c r="AA8" i="11"/>
  <c r="AA9" i="11"/>
  <c r="AA10" i="11"/>
  <c r="AA11" i="11"/>
  <c r="AA5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12" i="11"/>
  <c r="AA28" i="11"/>
  <c r="AA29" i="11"/>
  <c r="AA30" i="11"/>
  <c r="AA31" i="11"/>
  <c r="AA32" i="11"/>
  <c r="AA33" i="11"/>
  <c r="AA34" i="11"/>
  <c r="AA35" i="11"/>
  <c r="AA27" i="11"/>
  <c r="AA36" i="11"/>
  <c r="AA50" i="11"/>
  <c r="AA61" i="11"/>
  <c r="AA70" i="11"/>
  <c r="AA78" i="11"/>
  <c r="AA94" i="11"/>
  <c r="AA105" i="11"/>
  <c r="AA121" i="11"/>
  <c r="AA130" i="11"/>
  <c r="AA134" i="11"/>
  <c r="AA142" i="11"/>
  <c r="AB142" i="11"/>
  <c r="AC6" i="11"/>
  <c r="AC7" i="11"/>
  <c r="AC8" i="11"/>
  <c r="AC9" i="11"/>
  <c r="AC10" i="11"/>
  <c r="AC11" i="11"/>
  <c r="AC5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12" i="11"/>
  <c r="AC28" i="11"/>
  <c r="AC29" i="11"/>
  <c r="AC30" i="11"/>
  <c r="AC31" i="11"/>
  <c r="AC32" i="11"/>
  <c r="AC33" i="11"/>
  <c r="AC34" i="11"/>
  <c r="AC35" i="11"/>
  <c r="AC27" i="11"/>
  <c r="AC36" i="11"/>
  <c r="AC50" i="11"/>
  <c r="AC61" i="11"/>
  <c r="AC70" i="11"/>
  <c r="AC78" i="11"/>
  <c r="AC94" i="11"/>
  <c r="AC105" i="11"/>
  <c r="AC121" i="11"/>
  <c r="AC130" i="11"/>
  <c r="AC134" i="11"/>
  <c r="AC142" i="11"/>
  <c r="AD142" i="11"/>
  <c r="AE6" i="11"/>
  <c r="AE7" i="11"/>
  <c r="AE8" i="11"/>
  <c r="AE9" i="11"/>
  <c r="AE10" i="11"/>
  <c r="AE11" i="11"/>
  <c r="AE5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12" i="11"/>
  <c r="AE28" i="11"/>
  <c r="AE29" i="11"/>
  <c r="AE30" i="11"/>
  <c r="AE31" i="11"/>
  <c r="AE32" i="11"/>
  <c r="AE33" i="11"/>
  <c r="AE34" i="11"/>
  <c r="AE35" i="11"/>
  <c r="AE27" i="11"/>
  <c r="AE36" i="11"/>
  <c r="AE50" i="11"/>
  <c r="AE61" i="11"/>
  <c r="AE70" i="11"/>
  <c r="AE78" i="11"/>
  <c r="AE94" i="11"/>
  <c r="AE105" i="11"/>
  <c r="AE121" i="11"/>
  <c r="AE130" i="11"/>
  <c r="AE134" i="11"/>
  <c r="AE142" i="11"/>
  <c r="AF142" i="11"/>
  <c r="M6" i="11"/>
  <c r="M7" i="11"/>
  <c r="M8" i="11"/>
  <c r="M9" i="11"/>
  <c r="M10" i="11"/>
  <c r="M11" i="11"/>
  <c r="M5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12" i="11"/>
  <c r="M28" i="11"/>
  <c r="M29" i="11"/>
  <c r="M30" i="11"/>
  <c r="M31" i="11"/>
  <c r="M32" i="11"/>
  <c r="M33" i="11"/>
  <c r="M34" i="11"/>
  <c r="M35" i="11"/>
  <c r="M27" i="11"/>
  <c r="M36" i="11"/>
  <c r="M50" i="11"/>
  <c r="M61" i="11"/>
  <c r="M70" i="11"/>
  <c r="M78" i="11"/>
  <c r="M94" i="11"/>
  <c r="M105" i="11"/>
  <c r="M121" i="11"/>
  <c r="M130" i="11"/>
  <c r="M134" i="11"/>
  <c r="M142" i="11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J58" i="3"/>
  <c r="D58" i="3"/>
  <c r="E58" i="3"/>
  <c r="F58" i="3"/>
  <c r="G58" i="3"/>
  <c r="H58" i="3"/>
  <c r="I58" i="3"/>
  <c r="B52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8" i="3"/>
  <c r="A58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J56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C57" i="3"/>
  <c r="D57" i="3"/>
  <c r="E57" i="3"/>
  <c r="F57" i="3"/>
  <c r="G57" i="3"/>
  <c r="H57" i="3"/>
  <c r="I57" i="3"/>
  <c r="B57" i="3"/>
  <c r="A57" i="3"/>
  <c r="C6" i="11"/>
  <c r="D6" i="11"/>
  <c r="E6" i="11"/>
  <c r="F6" i="11"/>
  <c r="G6" i="11"/>
  <c r="H6" i="11"/>
  <c r="I6" i="11"/>
  <c r="J6" i="11"/>
  <c r="L6" i="11"/>
  <c r="N6" i="11"/>
  <c r="P6" i="11"/>
  <c r="R6" i="11"/>
  <c r="T6" i="11"/>
  <c r="V6" i="11"/>
  <c r="X6" i="11"/>
  <c r="Z6" i="11"/>
  <c r="AB6" i="11"/>
  <c r="AD6" i="11"/>
  <c r="AF6" i="11"/>
  <c r="C7" i="11"/>
  <c r="D7" i="11"/>
  <c r="E7" i="11"/>
  <c r="F7" i="11"/>
  <c r="G7" i="11"/>
  <c r="H7" i="11"/>
  <c r="I7" i="11"/>
  <c r="J7" i="11"/>
  <c r="L7" i="11"/>
  <c r="N7" i="11"/>
  <c r="P7" i="11"/>
  <c r="R7" i="11"/>
  <c r="T7" i="11"/>
  <c r="V7" i="11"/>
  <c r="X7" i="11"/>
  <c r="Z7" i="11"/>
  <c r="AB7" i="11"/>
  <c r="AD7" i="11"/>
  <c r="AF7" i="11"/>
  <c r="C8" i="11"/>
  <c r="D8" i="11"/>
  <c r="E8" i="11"/>
  <c r="F8" i="11"/>
  <c r="G8" i="11"/>
  <c r="H8" i="11"/>
  <c r="I8" i="11"/>
  <c r="J8" i="11"/>
  <c r="L8" i="11"/>
  <c r="N8" i="11"/>
  <c r="P8" i="11"/>
  <c r="R8" i="11"/>
  <c r="T8" i="11"/>
  <c r="V8" i="11"/>
  <c r="X8" i="11"/>
  <c r="Z8" i="11"/>
  <c r="AB8" i="11"/>
  <c r="AD8" i="11"/>
  <c r="AF8" i="11"/>
  <c r="C9" i="11"/>
  <c r="D9" i="11"/>
  <c r="E9" i="11"/>
  <c r="F9" i="11"/>
  <c r="G9" i="11"/>
  <c r="H9" i="11"/>
  <c r="I9" i="11"/>
  <c r="J9" i="11"/>
  <c r="L9" i="11"/>
  <c r="N9" i="11"/>
  <c r="P9" i="11"/>
  <c r="R9" i="11"/>
  <c r="T9" i="11"/>
  <c r="V9" i="11"/>
  <c r="X9" i="11"/>
  <c r="Z9" i="11"/>
  <c r="AB9" i="11"/>
  <c r="AD9" i="11"/>
  <c r="AF9" i="11"/>
  <c r="C10" i="11"/>
  <c r="D10" i="11"/>
  <c r="E10" i="11"/>
  <c r="F10" i="11"/>
  <c r="G10" i="11"/>
  <c r="H10" i="11"/>
  <c r="I10" i="11"/>
  <c r="J10" i="11"/>
  <c r="L10" i="11"/>
  <c r="N10" i="11"/>
  <c r="P10" i="11"/>
  <c r="R10" i="11"/>
  <c r="T10" i="11"/>
  <c r="V10" i="11"/>
  <c r="X10" i="11"/>
  <c r="Z10" i="11"/>
  <c r="AB10" i="11"/>
  <c r="AD10" i="11"/>
  <c r="AF10" i="11"/>
  <c r="C11" i="11"/>
  <c r="D11" i="11"/>
  <c r="E11" i="11"/>
  <c r="F11" i="11"/>
  <c r="G11" i="11"/>
  <c r="H11" i="11"/>
  <c r="I11" i="11"/>
  <c r="J11" i="11"/>
  <c r="L11" i="11"/>
  <c r="N11" i="11"/>
  <c r="P11" i="11"/>
  <c r="R11" i="11"/>
  <c r="T11" i="11"/>
  <c r="V11" i="11"/>
  <c r="X11" i="11"/>
  <c r="Z11" i="11"/>
  <c r="AB11" i="11"/>
  <c r="AD11" i="11"/>
  <c r="AF11" i="11"/>
  <c r="C135" i="11"/>
  <c r="D135" i="11"/>
  <c r="E135" i="11"/>
  <c r="F135" i="11"/>
  <c r="G135" i="11"/>
  <c r="H135" i="11"/>
  <c r="I135" i="11"/>
  <c r="J135" i="11"/>
  <c r="K135" i="11"/>
  <c r="L135" i="11"/>
  <c r="M135" i="11"/>
  <c r="N135" i="11"/>
  <c r="O135" i="11"/>
  <c r="P135" i="11"/>
  <c r="Q135" i="11"/>
  <c r="R135" i="11"/>
  <c r="S135" i="11"/>
  <c r="T135" i="11"/>
  <c r="U135" i="11"/>
  <c r="V135" i="11"/>
  <c r="W135" i="11"/>
  <c r="X135" i="11"/>
  <c r="Y135" i="11"/>
  <c r="Z135" i="11"/>
  <c r="AA135" i="11"/>
  <c r="AB135" i="11"/>
  <c r="AC135" i="11"/>
  <c r="AD135" i="11"/>
  <c r="AE135" i="11"/>
  <c r="AF135" i="11"/>
  <c r="C136" i="11"/>
  <c r="D136" i="11"/>
  <c r="E136" i="11"/>
  <c r="F136" i="11"/>
  <c r="G136" i="11"/>
  <c r="H136" i="11"/>
  <c r="I136" i="11"/>
  <c r="J136" i="11"/>
  <c r="K136" i="11"/>
  <c r="L136" i="11"/>
  <c r="M136" i="11"/>
  <c r="N136" i="11"/>
  <c r="O136" i="11"/>
  <c r="P136" i="11"/>
  <c r="Q136" i="11"/>
  <c r="R136" i="11"/>
  <c r="S136" i="11"/>
  <c r="T136" i="11"/>
  <c r="U136" i="11"/>
  <c r="V136" i="11"/>
  <c r="W136" i="11"/>
  <c r="X136" i="11"/>
  <c r="Y136" i="11"/>
  <c r="Z136" i="11"/>
  <c r="AA136" i="11"/>
  <c r="AB136" i="11"/>
  <c r="AC136" i="11"/>
  <c r="AD136" i="11"/>
  <c r="AE136" i="11"/>
  <c r="AF136" i="11"/>
  <c r="C137" i="11"/>
  <c r="D137" i="11"/>
  <c r="E137" i="11"/>
  <c r="F137" i="11"/>
  <c r="G137" i="11"/>
  <c r="H137" i="11"/>
  <c r="I137" i="11"/>
  <c r="J137" i="11"/>
  <c r="K137" i="11"/>
  <c r="L137" i="11"/>
  <c r="M137" i="11"/>
  <c r="N137" i="11"/>
  <c r="O137" i="11"/>
  <c r="P137" i="11"/>
  <c r="Q137" i="11"/>
  <c r="R137" i="11"/>
  <c r="S137" i="11"/>
  <c r="T137" i="11"/>
  <c r="U137" i="11"/>
  <c r="V137" i="11"/>
  <c r="W137" i="11"/>
  <c r="X137" i="11"/>
  <c r="Y137" i="11"/>
  <c r="Z137" i="11"/>
  <c r="AA137" i="11"/>
  <c r="AB137" i="11"/>
  <c r="AC137" i="11"/>
  <c r="AD137" i="11"/>
  <c r="AE137" i="11"/>
  <c r="AF137" i="11"/>
  <c r="C138" i="11"/>
  <c r="D138" i="11"/>
  <c r="E138" i="11"/>
  <c r="G138" i="11"/>
  <c r="H138" i="11"/>
  <c r="I138" i="11"/>
  <c r="J138" i="11"/>
  <c r="K138" i="11"/>
  <c r="L138" i="11"/>
  <c r="M138" i="11"/>
  <c r="N138" i="11"/>
  <c r="O138" i="11"/>
  <c r="P138" i="11"/>
  <c r="Q138" i="11"/>
  <c r="R138" i="11"/>
  <c r="S138" i="11"/>
  <c r="T138" i="11"/>
  <c r="U138" i="11"/>
  <c r="V138" i="11"/>
  <c r="W138" i="11"/>
  <c r="X138" i="11"/>
  <c r="Y138" i="11"/>
  <c r="Z138" i="11"/>
  <c r="AA138" i="11"/>
  <c r="AB138" i="11"/>
  <c r="AC138" i="11"/>
  <c r="AD138" i="11"/>
  <c r="AE138" i="11"/>
  <c r="AF138" i="11"/>
  <c r="C131" i="11"/>
  <c r="D131" i="11"/>
  <c r="E131" i="11"/>
  <c r="F131" i="11"/>
  <c r="G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U131" i="11"/>
  <c r="V131" i="11"/>
  <c r="W131" i="11"/>
  <c r="X131" i="11"/>
  <c r="Y131" i="11"/>
  <c r="Z131" i="11"/>
  <c r="AA131" i="11"/>
  <c r="AB131" i="11"/>
  <c r="AC131" i="11"/>
  <c r="AD131" i="11"/>
  <c r="AE131" i="11"/>
  <c r="AF131" i="11"/>
  <c r="C132" i="11"/>
  <c r="D132" i="11"/>
  <c r="E132" i="11"/>
  <c r="F132" i="11"/>
  <c r="G132" i="11"/>
  <c r="H132" i="11"/>
  <c r="I132" i="11"/>
  <c r="J132" i="11"/>
  <c r="K132" i="11"/>
  <c r="L132" i="11"/>
  <c r="M132" i="11"/>
  <c r="N132" i="11"/>
  <c r="O132" i="11"/>
  <c r="P132" i="11"/>
  <c r="Q132" i="11"/>
  <c r="R132" i="11"/>
  <c r="S132" i="11"/>
  <c r="T132" i="11"/>
  <c r="U132" i="11"/>
  <c r="V132" i="11"/>
  <c r="W132" i="11"/>
  <c r="X132" i="11"/>
  <c r="Y132" i="11"/>
  <c r="Z132" i="11"/>
  <c r="AA132" i="11"/>
  <c r="AB132" i="11"/>
  <c r="AC132" i="11"/>
  <c r="AD132" i="11"/>
  <c r="AE132" i="11"/>
  <c r="AF132" i="11"/>
  <c r="C133" i="11"/>
  <c r="D133" i="11"/>
  <c r="E133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U133" i="11"/>
  <c r="V133" i="11"/>
  <c r="W133" i="11"/>
  <c r="X133" i="11"/>
  <c r="Y133" i="11"/>
  <c r="Z133" i="11"/>
  <c r="AA133" i="11"/>
  <c r="AB133" i="11"/>
  <c r="AC133" i="11"/>
  <c r="AD133" i="11"/>
  <c r="AE133" i="11"/>
  <c r="AF133" i="11"/>
  <c r="C122" i="11"/>
  <c r="D122" i="11"/>
  <c r="E122" i="11"/>
  <c r="F122" i="11"/>
  <c r="G122" i="11"/>
  <c r="H122" i="11"/>
  <c r="I122" i="11"/>
  <c r="J122" i="11"/>
  <c r="K122" i="11"/>
  <c r="L122" i="11"/>
  <c r="M122" i="11"/>
  <c r="N122" i="11"/>
  <c r="O122" i="11"/>
  <c r="P122" i="11"/>
  <c r="Q122" i="11"/>
  <c r="R122" i="11"/>
  <c r="S122" i="11"/>
  <c r="T122" i="11"/>
  <c r="U122" i="11"/>
  <c r="V122" i="11"/>
  <c r="W122" i="11"/>
  <c r="X122" i="11"/>
  <c r="Y122" i="11"/>
  <c r="Z122" i="11"/>
  <c r="AA122" i="11"/>
  <c r="AB122" i="11"/>
  <c r="AC122" i="11"/>
  <c r="AD122" i="11"/>
  <c r="AE122" i="11"/>
  <c r="AF122" i="11"/>
  <c r="C123" i="11"/>
  <c r="D123" i="11"/>
  <c r="E123" i="11"/>
  <c r="F123" i="11"/>
  <c r="G123" i="11"/>
  <c r="H123" i="11"/>
  <c r="I123" i="11"/>
  <c r="J123" i="11"/>
  <c r="K123" i="11"/>
  <c r="L123" i="11"/>
  <c r="M123" i="11"/>
  <c r="N123" i="11"/>
  <c r="O123" i="11"/>
  <c r="P123" i="11"/>
  <c r="Q123" i="11"/>
  <c r="R123" i="11"/>
  <c r="S123" i="11"/>
  <c r="T123" i="11"/>
  <c r="U123" i="11"/>
  <c r="V123" i="11"/>
  <c r="W123" i="11"/>
  <c r="X123" i="11"/>
  <c r="Y123" i="11"/>
  <c r="Z123" i="11"/>
  <c r="AA123" i="11"/>
  <c r="AB123" i="11"/>
  <c r="AC123" i="11"/>
  <c r="AD123" i="11"/>
  <c r="AE123" i="11"/>
  <c r="AF123" i="11"/>
  <c r="C124" i="11"/>
  <c r="D124" i="11"/>
  <c r="E124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U124" i="11"/>
  <c r="V124" i="11"/>
  <c r="W124" i="11"/>
  <c r="X124" i="11"/>
  <c r="Y124" i="11"/>
  <c r="Z124" i="11"/>
  <c r="AA124" i="11"/>
  <c r="AB124" i="11"/>
  <c r="AC124" i="11"/>
  <c r="AD124" i="11"/>
  <c r="AE124" i="11"/>
  <c r="AF124" i="11"/>
  <c r="C125" i="11"/>
  <c r="D125" i="11"/>
  <c r="E125" i="11"/>
  <c r="F125" i="11"/>
  <c r="G125" i="11"/>
  <c r="H125" i="11"/>
  <c r="I125" i="11"/>
  <c r="J125" i="11"/>
  <c r="K125" i="11"/>
  <c r="L125" i="11"/>
  <c r="M125" i="11"/>
  <c r="N125" i="11"/>
  <c r="O125" i="11"/>
  <c r="P125" i="11"/>
  <c r="Q125" i="11"/>
  <c r="R125" i="11"/>
  <c r="S125" i="11"/>
  <c r="T125" i="11"/>
  <c r="U125" i="11"/>
  <c r="V125" i="11"/>
  <c r="W125" i="11"/>
  <c r="X125" i="11"/>
  <c r="Y125" i="11"/>
  <c r="Z125" i="11"/>
  <c r="AA125" i="11"/>
  <c r="AB125" i="11"/>
  <c r="AC125" i="11"/>
  <c r="AD125" i="11"/>
  <c r="AE125" i="11"/>
  <c r="AF125" i="11"/>
  <c r="C126" i="11"/>
  <c r="D126" i="11"/>
  <c r="E126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U126" i="11"/>
  <c r="V126" i="11"/>
  <c r="W126" i="11"/>
  <c r="X126" i="11"/>
  <c r="Y126" i="11"/>
  <c r="Z126" i="11"/>
  <c r="AA126" i="11"/>
  <c r="AB126" i="11"/>
  <c r="AC126" i="11"/>
  <c r="AD126" i="11"/>
  <c r="AE126" i="11"/>
  <c r="AF126" i="11"/>
  <c r="C127" i="11"/>
  <c r="D127" i="11"/>
  <c r="E127" i="11"/>
  <c r="F127" i="11"/>
  <c r="G127" i="11"/>
  <c r="H127" i="11"/>
  <c r="I127" i="11"/>
  <c r="J127" i="11"/>
  <c r="K127" i="11"/>
  <c r="L127" i="11"/>
  <c r="M127" i="11"/>
  <c r="N127" i="11"/>
  <c r="O127" i="11"/>
  <c r="P127" i="11"/>
  <c r="Q127" i="11"/>
  <c r="R127" i="11"/>
  <c r="S127" i="11"/>
  <c r="T127" i="11"/>
  <c r="U127" i="11"/>
  <c r="V127" i="11"/>
  <c r="W127" i="11"/>
  <c r="X127" i="11"/>
  <c r="Y127" i="11"/>
  <c r="Z127" i="11"/>
  <c r="AA127" i="11"/>
  <c r="AB127" i="11"/>
  <c r="AC127" i="11"/>
  <c r="AD127" i="11"/>
  <c r="AE127" i="11"/>
  <c r="AF127" i="11"/>
  <c r="C128" i="11"/>
  <c r="D128" i="11"/>
  <c r="E128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U128" i="11"/>
  <c r="V128" i="11"/>
  <c r="W128" i="11"/>
  <c r="X128" i="11"/>
  <c r="Y128" i="11"/>
  <c r="Z128" i="11"/>
  <c r="AA128" i="11"/>
  <c r="AB128" i="11"/>
  <c r="AC128" i="11"/>
  <c r="AD128" i="11"/>
  <c r="AE128" i="11"/>
  <c r="AF128" i="11"/>
  <c r="C129" i="11"/>
  <c r="D129" i="11"/>
  <c r="E129" i="11"/>
  <c r="F129" i="11"/>
  <c r="G129" i="11"/>
  <c r="H129" i="11"/>
  <c r="I129" i="11"/>
  <c r="J129" i="11"/>
  <c r="K129" i="11"/>
  <c r="L129" i="11"/>
  <c r="M129" i="11"/>
  <c r="N129" i="11"/>
  <c r="O129" i="11"/>
  <c r="P129" i="11"/>
  <c r="Q129" i="11"/>
  <c r="R129" i="11"/>
  <c r="S129" i="11"/>
  <c r="T129" i="11"/>
  <c r="U129" i="11"/>
  <c r="V129" i="11"/>
  <c r="W129" i="11"/>
  <c r="X129" i="11"/>
  <c r="Y129" i="11"/>
  <c r="Z129" i="11"/>
  <c r="AA129" i="11"/>
  <c r="AB129" i="11"/>
  <c r="AC129" i="11"/>
  <c r="AD129" i="11"/>
  <c r="AE129" i="11"/>
  <c r="AF129" i="11"/>
  <c r="F134" i="11"/>
  <c r="H134" i="11"/>
  <c r="L134" i="11"/>
  <c r="N134" i="11"/>
  <c r="P134" i="11"/>
  <c r="R134" i="11"/>
  <c r="T134" i="11"/>
  <c r="V134" i="11"/>
  <c r="X134" i="11"/>
  <c r="Z134" i="11"/>
  <c r="AB134" i="11"/>
  <c r="AD134" i="11"/>
  <c r="AF134" i="11"/>
  <c r="F130" i="11"/>
  <c r="H130" i="11"/>
  <c r="L130" i="11"/>
  <c r="N130" i="11"/>
  <c r="P130" i="11"/>
  <c r="R130" i="11"/>
  <c r="T130" i="11"/>
  <c r="V130" i="11"/>
  <c r="X130" i="11"/>
  <c r="Z130" i="11"/>
  <c r="AB130" i="11"/>
  <c r="AD130" i="11"/>
  <c r="AF130" i="11"/>
  <c r="A135" i="11"/>
  <c r="A136" i="11"/>
  <c r="A137" i="11"/>
  <c r="A138" i="11"/>
  <c r="A134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F121" i="11"/>
  <c r="H121" i="11"/>
  <c r="L121" i="11"/>
  <c r="N121" i="11"/>
  <c r="P121" i="11"/>
  <c r="R121" i="11"/>
  <c r="T121" i="11"/>
  <c r="V121" i="11"/>
  <c r="X121" i="11"/>
  <c r="Z121" i="11"/>
  <c r="AB121" i="11"/>
  <c r="AD121" i="11"/>
  <c r="AF121" i="11"/>
  <c r="A121" i="11"/>
  <c r="F105" i="11"/>
  <c r="H105" i="11"/>
  <c r="L105" i="11"/>
  <c r="N105" i="11"/>
  <c r="P105" i="11"/>
  <c r="R105" i="11"/>
  <c r="T105" i="11"/>
  <c r="V105" i="11"/>
  <c r="X105" i="11"/>
  <c r="Z105" i="11"/>
  <c r="AB105" i="11"/>
  <c r="AD105" i="11"/>
  <c r="AF105" i="11"/>
  <c r="C106" i="11"/>
  <c r="D106" i="11"/>
  <c r="E106" i="11"/>
  <c r="F106" i="11"/>
  <c r="G106" i="11"/>
  <c r="H106" i="11"/>
  <c r="I106" i="11"/>
  <c r="J106" i="11"/>
  <c r="K106" i="11"/>
  <c r="L106" i="11"/>
  <c r="M106" i="11"/>
  <c r="N106" i="11"/>
  <c r="O106" i="11"/>
  <c r="P106" i="11"/>
  <c r="Q106" i="11"/>
  <c r="R106" i="11"/>
  <c r="S106" i="11"/>
  <c r="T106" i="11"/>
  <c r="U106" i="11"/>
  <c r="V106" i="11"/>
  <c r="W106" i="11"/>
  <c r="X106" i="11"/>
  <c r="Y106" i="11"/>
  <c r="Z106" i="11"/>
  <c r="AA106" i="11"/>
  <c r="AB106" i="11"/>
  <c r="AC106" i="11"/>
  <c r="AD106" i="11"/>
  <c r="AE106" i="11"/>
  <c r="AF106" i="11"/>
  <c r="C107" i="11"/>
  <c r="D107" i="11"/>
  <c r="E107" i="11"/>
  <c r="F107" i="11"/>
  <c r="G107" i="11"/>
  <c r="H107" i="11"/>
  <c r="I107" i="11"/>
  <c r="J107" i="11"/>
  <c r="K107" i="11"/>
  <c r="L107" i="11"/>
  <c r="M107" i="11"/>
  <c r="N107" i="11"/>
  <c r="O107" i="11"/>
  <c r="P107" i="11"/>
  <c r="Q107" i="11"/>
  <c r="R107" i="11"/>
  <c r="S107" i="11"/>
  <c r="T107" i="11"/>
  <c r="U107" i="11"/>
  <c r="V107" i="11"/>
  <c r="W107" i="11"/>
  <c r="X107" i="11"/>
  <c r="Y107" i="11"/>
  <c r="Z107" i="11"/>
  <c r="AA107" i="11"/>
  <c r="AB107" i="11"/>
  <c r="AC107" i="11"/>
  <c r="AD107" i="11"/>
  <c r="AE107" i="11"/>
  <c r="AF107" i="11"/>
  <c r="C108" i="11"/>
  <c r="D108" i="11"/>
  <c r="E108" i="11"/>
  <c r="F108" i="11"/>
  <c r="G108" i="11"/>
  <c r="H108" i="11"/>
  <c r="I108" i="11"/>
  <c r="J108" i="11"/>
  <c r="K108" i="11"/>
  <c r="L108" i="11"/>
  <c r="M108" i="11"/>
  <c r="N108" i="11"/>
  <c r="O108" i="11"/>
  <c r="P108" i="11"/>
  <c r="Q108" i="11"/>
  <c r="R108" i="11"/>
  <c r="S108" i="11"/>
  <c r="T108" i="11"/>
  <c r="U108" i="11"/>
  <c r="V108" i="11"/>
  <c r="W108" i="11"/>
  <c r="X108" i="11"/>
  <c r="Y108" i="11"/>
  <c r="Z108" i="11"/>
  <c r="AA108" i="11"/>
  <c r="AB108" i="11"/>
  <c r="AC108" i="11"/>
  <c r="AD108" i="11"/>
  <c r="AE108" i="11"/>
  <c r="AF108" i="11"/>
  <c r="C109" i="11"/>
  <c r="D109" i="11"/>
  <c r="E109" i="11"/>
  <c r="F109" i="11"/>
  <c r="G109" i="11"/>
  <c r="H109" i="11"/>
  <c r="I109" i="11"/>
  <c r="J109" i="11"/>
  <c r="K109" i="11"/>
  <c r="L109" i="11"/>
  <c r="M109" i="11"/>
  <c r="N109" i="11"/>
  <c r="O109" i="11"/>
  <c r="P109" i="11"/>
  <c r="Q109" i="11"/>
  <c r="R109" i="11"/>
  <c r="S109" i="11"/>
  <c r="T109" i="11"/>
  <c r="U109" i="11"/>
  <c r="V109" i="11"/>
  <c r="W109" i="11"/>
  <c r="X109" i="11"/>
  <c r="Y109" i="11"/>
  <c r="Z109" i="11"/>
  <c r="AA109" i="11"/>
  <c r="AB109" i="11"/>
  <c r="AC109" i="11"/>
  <c r="AD109" i="11"/>
  <c r="AE109" i="11"/>
  <c r="AF109" i="11"/>
  <c r="C110" i="11"/>
  <c r="D110" i="11"/>
  <c r="E110" i="11"/>
  <c r="F110" i="11"/>
  <c r="G110" i="11"/>
  <c r="H110" i="11"/>
  <c r="I110" i="11"/>
  <c r="J110" i="11"/>
  <c r="K110" i="11"/>
  <c r="L110" i="11"/>
  <c r="M110" i="11"/>
  <c r="N110" i="11"/>
  <c r="O110" i="11"/>
  <c r="P110" i="11"/>
  <c r="Q110" i="11"/>
  <c r="R110" i="11"/>
  <c r="S110" i="11"/>
  <c r="T110" i="11"/>
  <c r="U110" i="11"/>
  <c r="V110" i="11"/>
  <c r="W110" i="11"/>
  <c r="X110" i="11"/>
  <c r="Y110" i="11"/>
  <c r="Z110" i="11"/>
  <c r="AA110" i="11"/>
  <c r="AB110" i="11"/>
  <c r="AC110" i="11"/>
  <c r="AD110" i="11"/>
  <c r="AE110" i="11"/>
  <c r="AF110" i="11"/>
  <c r="C111" i="11"/>
  <c r="D111" i="11"/>
  <c r="E111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U111" i="11"/>
  <c r="V111" i="11"/>
  <c r="W111" i="11"/>
  <c r="X111" i="11"/>
  <c r="Y111" i="11"/>
  <c r="Z111" i="11"/>
  <c r="AA111" i="11"/>
  <c r="AB111" i="11"/>
  <c r="AC111" i="11"/>
  <c r="AD111" i="11"/>
  <c r="AE111" i="11"/>
  <c r="AF111" i="11"/>
  <c r="C112" i="11"/>
  <c r="D112" i="11"/>
  <c r="E112" i="11"/>
  <c r="F112" i="11"/>
  <c r="G112" i="11"/>
  <c r="H112" i="11"/>
  <c r="I112" i="11"/>
  <c r="J112" i="11"/>
  <c r="K112" i="11"/>
  <c r="L112" i="11"/>
  <c r="M112" i="11"/>
  <c r="N112" i="11"/>
  <c r="O112" i="11"/>
  <c r="P112" i="11"/>
  <c r="Q112" i="11"/>
  <c r="R112" i="11"/>
  <c r="S112" i="11"/>
  <c r="T112" i="11"/>
  <c r="U112" i="11"/>
  <c r="V112" i="11"/>
  <c r="W112" i="11"/>
  <c r="X112" i="11"/>
  <c r="Y112" i="11"/>
  <c r="Z112" i="11"/>
  <c r="AA112" i="11"/>
  <c r="AB112" i="11"/>
  <c r="AC112" i="11"/>
  <c r="AD112" i="11"/>
  <c r="AE112" i="11"/>
  <c r="AF112" i="11"/>
  <c r="C113" i="11"/>
  <c r="D113" i="11"/>
  <c r="E113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U113" i="11"/>
  <c r="V113" i="11"/>
  <c r="W113" i="11"/>
  <c r="X113" i="11"/>
  <c r="Y113" i="11"/>
  <c r="Z113" i="11"/>
  <c r="AA113" i="11"/>
  <c r="AB113" i="11"/>
  <c r="AC113" i="11"/>
  <c r="AD113" i="11"/>
  <c r="AE113" i="11"/>
  <c r="AF113" i="11"/>
  <c r="C114" i="11"/>
  <c r="D114" i="11"/>
  <c r="E114" i="11"/>
  <c r="F114" i="11"/>
  <c r="G114" i="11"/>
  <c r="H114" i="11"/>
  <c r="I114" i="11"/>
  <c r="J114" i="11"/>
  <c r="K114" i="11"/>
  <c r="L114" i="11"/>
  <c r="M114" i="11"/>
  <c r="N114" i="11"/>
  <c r="O114" i="11"/>
  <c r="P114" i="11"/>
  <c r="Q114" i="11"/>
  <c r="R114" i="11"/>
  <c r="S114" i="11"/>
  <c r="T114" i="11"/>
  <c r="U114" i="11"/>
  <c r="V114" i="11"/>
  <c r="W114" i="11"/>
  <c r="X114" i="11"/>
  <c r="Y114" i="11"/>
  <c r="Z114" i="11"/>
  <c r="AA114" i="11"/>
  <c r="AB114" i="11"/>
  <c r="AC114" i="11"/>
  <c r="AD114" i="11"/>
  <c r="AE114" i="11"/>
  <c r="AF114" i="11"/>
  <c r="C115" i="11"/>
  <c r="D115" i="11"/>
  <c r="E115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U115" i="11"/>
  <c r="V115" i="11"/>
  <c r="W115" i="11"/>
  <c r="X115" i="11"/>
  <c r="Y115" i="11"/>
  <c r="Z115" i="11"/>
  <c r="AA115" i="11"/>
  <c r="AB115" i="11"/>
  <c r="AC115" i="11"/>
  <c r="AD115" i="11"/>
  <c r="AE115" i="11"/>
  <c r="AF115" i="11"/>
  <c r="C116" i="11"/>
  <c r="D116" i="11"/>
  <c r="E116" i="11"/>
  <c r="F116" i="11"/>
  <c r="G116" i="11"/>
  <c r="H116" i="11"/>
  <c r="I116" i="11"/>
  <c r="J116" i="11"/>
  <c r="K116" i="11"/>
  <c r="L116" i="11"/>
  <c r="M116" i="11"/>
  <c r="N116" i="11"/>
  <c r="O116" i="11"/>
  <c r="P116" i="11"/>
  <c r="Q116" i="11"/>
  <c r="R116" i="11"/>
  <c r="S116" i="11"/>
  <c r="T116" i="11"/>
  <c r="U116" i="11"/>
  <c r="V116" i="11"/>
  <c r="W116" i="11"/>
  <c r="X116" i="11"/>
  <c r="Y116" i="11"/>
  <c r="Z116" i="11"/>
  <c r="AA116" i="11"/>
  <c r="AB116" i="11"/>
  <c r="AC116" i="11"/>
  <c r="AD116" i="11"/>
  <c r="AE116" i="11"/>
  <c r="AF116" i="11"/>
  <c r="C117" i="11"/>
  <c r="D117" i="11"/>
  <c r="E117" i="11"/>
  <c r="F117" i="11"/>
  <c r="G117" i="11"/>
  <c r="H117" i="11"/>
  <c r="I117" i="11"/>
  <c r="J117" i="11"/>
  <c r="K117" i="11"/>
  <c r="L117" i="11"/>
  <c r="M117" i="11"/>
  <c r="N117" i="11"/>
  <c r="O117" i="11"/>
  <c r="P117" i="11"/>
  <c r="Q117" i="11"/>
  <c r="R117" i="11"/>
  <c r="S117" i="11"/>
  <c r="T117" i="11"/>
  <c r="U117" i="11"/>
  <c r="V117" i="11"/>
  <c r="W117" i="11"/>
  <c r="X117" i="11"/>
  <c r="Y117" i="11"/>
  <c r="Z117" i="11"/>
  <c r="AA117" i="11"/>
  <c r="AB117" i="11"/>
  <c r="AC117" i="11"/>
  <c r="AD117" i="11"/>
  <c r="AE117" i="11"/>
  <c r="AF117" i="11"/>
  <c r="C118" i="11"/>
  <c r="D118" i="11"/>
  <c r="E118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U118" i="11"/>
  <c r="V118" i="11"/>
  <c r="W118" i="11"/>
  <c r="X118" i="11"/>
  <c r="Y118" i="11"/>
  <c r="Z118" i="11"/>
  <c r="AA118" i="11"/>
  <c r="AB118" i="11"/>
  <c r="AC118" i="11"/>
  <c r="AD118" i="11"/>
  <c r="AE118" i="11"/>
  <c r="AF118" i="11"/>
  <c r="C119" i="11"/>
  <c r="D119" i="11"/>
  <c r="E119" i="11"/>
  <c r="F119" i="11"/>
  <c r="G119" i="11"/>
  <c r="H119" i="11"/>
  <c r="I119" i="11"/>
  <c r="J119" i="11"/>
  <c r="K119" i="11"/>
  <c r="L119" i="11"/>
  <c r="M119" i="11"/>
  <c r="N119" i="11"/>
  <c r="O119" i="11"/>
  <c r="P119" i="11"/>
  <c r="Q119" i="11"/>
  <c r="R119" i="11"/>
  <c r="S119" i="11"/>
  <c r="T119" i="11"/>
  <c r="U119" i="11"/>
  <c r="V119" i="11"/>
  <c r="W119" i="11"/>
  <c r="X119" i="11"/>
  <c r="Y119" i="11"/>
  <c r="Z119" i="11"/>
  <c r="AA119" i="11"/>
  <c r="AB119" i="11"/>
  <c r="AC119" i="11"/>
  <c r="AD119" i="11"/>
  <c r="AE119" i="11"/>
  <c r="AF119" i="11"/>
  <c r="C120" i="11"/>
  <c r="D120" i="11"/>
  <c r="E120" i="1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U120" i="11"/>
  <c r="V120" i="11"/>
  <c r="W120" i="11"/>
  <c r="X120" i="11"/>
  <c r="Y120" i="11"/>
  <c r="Z120" i="11"/>
  <c r="AA120" i="11"/>
  <c r="AB120" i="11"/>
  <c r="AC120" i="11"/>
  <c r="AD120" i="11"/>
  <c r="AE120" i="11"/>
  <c r="AF120" i="11"/>
  <c r="C95" i="11"/>
  <c r="D95" i="11"/>
  <c r="E95" i="11"/>
  <c r="F95" i="11"/>
  <c r="G95" i="11"/>
  <c r="H95" i="11"/>
  <c r="I95" i="11"/>
  <c r="J95" i="11"/>
  <c r="K95" i="11"/>
  <c r="L95" i="11"/>
  <c r="M95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Z95" i="11"/>
  <c r="AA95" i="11"/>
  <c r="AB95" i="11"/>
  <c r="AC95" i="11"/>
  <c r="AD95" i="11"/>
  <c r="AE95" i="11"/>
  <c r="AF95" i="11"/>
  <c r="C96" i="11"/>
  <c r="D96" i="11"/>
  <c r="E96" i="11"/>
  <c r="F96" i="11"/>
  <c r="G96" i="11"/>
  <c r="H96" i="11"/>
  <c r="I96" i="11"/>
  <c r="J96" i="11"/>
  <c r="K96" i="11"/>
  <c r="L96" i="11"/>
  <c r="M96" i="11"/>
  <c r="N96" i="11"/>
  <c r="O96" i="11"/>
  <c r="P96" i="11"/>
  <c r="Q96" i="11"/>
  <c r="R96" i="11"/>
  <c r="S96" i="11"/>
  <c r="T96" i="11"/>
  <c r="U96" i="11"/>
  <c r="V96" i="11"/>
  <c r="W96" i="11"/>
  <c r="X96" i="11"/>
  <c r="Y96" i="11"/>
  <c r="Z96" i="11"/>
  <c r="AA96" i="11"/>
  <c r="AB96" i="11"/>
  <c r="AC96" i="11"/>
  <c r="AD96" i="11"/>
  <c r="AE96" i="11"/>
  <c r="AF96" i="11"/>
  <c r="C97" i="11"/>
  <c r="D97" i="11"/>
  <c r="E97" i="11"/>
  <c r="F97" i="11"/>
  <c r="G97" i="11"/>
  <c r="H97" i="11"/>
  <c r="I97" i="11"/>
  <c r="J97" i="11"/>
  <c r="K97" i="11"/>
  <c r="L97" i="11"/>
  <c r="M97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Z97" i="11"/>
  <c r="AA97" i="11"/>
  <c r="AB97" i="11"/>
  <c r="AC97" i="11"/>
  <c r="AD97" i="11"/>
  <c r="AE97" i="11"/>
  <c r="AF97" i="11"/>
  <c r="C98" i="11"/>
  <c r="D98" i="11"/>
  <c r="E98" i="11"/>
  <c r="F98" i="11"/>
  <c r="G98" i="11"/>
  <c r="H98" i="11"/>
  <c r="I98" i="11"/>
  <c r="J98" i="11"/>
  <c r="K98" i="11"/>
  <c r="L98" i="11"/>
  <c r="M98" i="11"/>
  <c r="N98" i="11"/>
  <c r="O98" i="11"/>
  <c r="P98" i="11"/>
  <c r="Q98" i="11"/>
  <c r="R98" i="11"/>
  <c r="S98" i="11"/>
  <c r="T98" i="11"/>
  <c r="U98" i="11"/>
  <c r="V98" i="11"/>
  <c r="W98" i="11"/>
  <c r="X98" i="11"/>
  <c r="Y98" i="11"/>
  <c r="Z98" i="11"/>
  <c r="AA98" i="11"/>
  <c r="AB98" i="11"/>
  <c r="AC98" i="11"/>
  <c r="AD98" i="11"/>
  <c r="AE98" i="11"/>
  <c r="AF98" i="11"/>
  <c r="C99" i="11"/>
  <c r="D99" i="11"/>
  <c r="E99" i="11"/>
  <c r="F99" i="11"/>
  <c r="G99" i="11"/>
  <c r="H99" i="11"/>
  <c r="I99" i="11"/>
  <c r="J99" i="11"/>
  <c r="K99" i="11"/>
  <c r="L99" i="11"/>
  <c r="M99" i="11"/>
  <c r="N99" i="11"/>
  <c r="O99" i="11"/>
  <c r="P99" i="11"/>
  <c r="Q99" i="11"/>
  <c r="R99" i="11"/>
  <c r="S99" i="11"/>
  <c r="T99" i="11"/>
  <c r="U99" i="11"/>
  <c r="V99" i="11"/>
  <c r="W99" i="11"/>
  <c r="X99" i="11"/>
  <c r="Y99" i="11"/>
  <c r="Z99" i="11"/>
  <c r="AA99" i="11"/>
  <c r="AB99" i="11"/>
  <c r="AC99" i="11"/>
  <c r="AD99" i="11"/>
  <c r="AE99" i="11"/>
  <c r="AF99" i="11"/>
  <c r="C100" i="11"/>
  <c r="D100" i="11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T100" i="11"/>
  <c r="U100" i="11"/>
  <c r="V100" i="11"/>
  <c r="W100" i="11"/>
  <c r="X100" i="11"/>
  <c r="Y100" i="11"/>
  <c r="Z100" i="11"/>
  <c r="AA100" i="11"/>
  <c r="AB100" i="11"/>
  <c r="AC100" i="11"/>
  <c r="AD100" i="11"/>
  <c r="AE100" i="11"/>
  <c r="AF100" i="11"/>
  <c r="C101" i="11"/>
  <c r="D101" i="11"/>
  <c r="E101" i="11"/>
  <c r="F101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U101" i="11"/>
  <c r="V101" i="11"/>
  <c r="W101" i="11"/>
  <c r="X101" i="11"/>
  <c r="Y101" i="11"/>
  <c r="Z101" i="11"/>
  <c r="AA101" i="11"/>
  <c r="AB101" i="11"/>
  <c r="AC101" i="11"/>
  <c r="AD101" i="11"/>
  <c r="AE101" i="11"/>
  <c r="AF101" i="11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S102" i="11"/>
  <c r="T102" i="11"/>
  <c r="U102" i="11"/>
  <c r="V102" i="11"/>
  <c r="W102" i="11"/>
  <c r="X102" i="11"/>
  <c r="Y102" i="11"/>
  <c r="Z102" i="11"/>
  <c r="AA102" i="11"/>
  <c r="AB102" i="11"/>
  <c r="AC102" i="11"/>
  <c r="AD102" i="11"/>
  <c r="AE102" i="11"/>
  <c r="AF102" i="11"/>
  <c r="C103" i="11"/>
  <c r="D103" i="11"/>
  <c r="E103" i="1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U103" i="11"/>
  <c r="V103" i="11"/>
  <c r="W103" i="11"/>
  <c r="X103" i="11"/>
  <c r="Y103" i="11"/>
  <c r="Z103" i="11"/>
  <c r="AA103" i="11"/>
  <c r="AB103" i="11"/>
  <c r="AC103" i="11"/>
  <c r="AD103" i="11"/>
  <c r="AE103" i="11"/>
  <c r="AF103" i="11"/>
  <c r="C104" i="11"/>
  <c r="D104" i="11"/>
  <c r="E104" i="11"/>
  <c r="F104" i="11"/>
  <c r="G104" i="11"/>
  <c r="H104" i="11"/>
  <c r="I104" i="11"/>
  <c r="J104" i="11"/>
  <c r="K104" i="11"/>
  <c r="L104" i="11"/>
  <c r="M104" i="11"/>
  <c r="N104" i="11"/>
  <c r="O104" i="11"/>
  <c r="P104" i="11"/>
  <c r="Q104" i="11"/>
  <c r="R104" i="11"/>
  <c r="S104" i="11"/>
  <c r="T104" i="11"/>
  <c r="U104" i="11"/>
  <c r="V104" i="11"/>
  <c r="W104" i="11"/>
  <c r="X104" i="11"/>
  <c r="Y104" i="11"/>
  <c r="Z104" i="11"/>
  <c r="AA104" i="11"/>
  <c r="AB104" i="11"/>
  <c r="AC104" i="11"/>
  <c r="AD104" i="11"/>
  <c r="AE104" i="11"/>
  <c r="AF104" i="11"/>
  <c r="F94" i="11"/>
  <c r="H94" i="11"/>
  <c r="L94" i="11"/>
  <c r="N94" i="11"/>
  <c r="P94" i="11"/>
  <c r="R94" i="11"/>
  <c r="T94" i="11"/>
  <c r="V94" i="11"/>
  <c r="X94" i="11"/>
  <c r="Z94" i="11"/>
  <c r="AB94" i="11"/>
  <c r="AD94" i="11"/>
  <c r="AF94" i="11"/>
  <c r="C79" i="11"/>
  <c r="D79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Z79" i="11"/>
  <c r="AA79" i="11"/>
  <c r="AB79" i="11"/>
  <c r="AC79" i="11"/>
  <c r="AD79" i="11"/>
  <c r="AE79" i="11"/>
  <c r="AF79" i="1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S80" i="11"/>
  <c r="T80" i="11"/>
  <c r="U80" i="11"/>
  <c r="V80" i="11"/>
  <c r="W80" i="11"/>
  <c r="X80" i="11"/>
  <c r="Y80" i="11"/>
  <c r="Z80" i="11"/>
  <c r="AA80" i="11"/>
  <c r="AB80" i="11"/>
  <c r="AC80" i="11"/>
  <c r="AD80" i="11"/>
  <c r="AE80" i="11"/>
  <c r="AF80" i="11"/>
  <c r="C81" i="11"/>
  <c r="D81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Z81" i="11"/>
  <c r="AA81" i="11"/>
  <c r="AB81" i="11"/>
  <c r="AC81" i="11"/>
  <c r="AD81" i="11"/>
  <c r="AE81" i="11"/>
  <c r="AF81" i="11"/>
  <c r="C82" i="11"/>
  <c r="D82" i="11"/>
  <c r="E82" i="11"/>
  <c r="F82" i="11"/>
  <c r="G82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Z82" i="11"/>
  <c r="AA82" i="11"/>
  <c r="AB82" i="11"/>
  <c r="AC82" i="11"/>
  <c r="AD82" i="11"/>
  <c r="AE82" i="11"/>
  <c r="AF82" i="11"/>
  <c r="C83" i="11"/>
  <c r="D83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Z83" i="11"/>
  <c r="AA83" i="11"/>
  <c r="AB83" i="11"/>
  <c r="AC83" i="11"/>
  <c r="AD83" i="11"/>
  <c r="AE83" i="11"/>
  <c r="AF83" i="11"/>
  <c r="C84" i="11"/>
  <c r="D84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Z84" i="11"/>
  <c r="AA84" i="11"/>
  <c r="AB84" i="11"/>
  <c r="AC84" i="11"/>
  <c r="AD84" i="11"/>
  <c r="AE84" i="11"/>
  <c r="AF84" i="11"/>
  <c r="C85" i="11"/>
  <c r="D85" i="11"/>
  <c r="E85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Z85" i="11"/>
  <c r="AA85" i="11"/>
  <c r="AB85" i="11"/>
  <c r="AC85" i="11"/>
  <c r="AD85" i="11"/>
  <c r="AE85" i="11"/>
  <c r="AF85" i="11"/>
  <c r="C86" i="11"/>
  <c r="D86" i="11"/>
  <c r="E86" i="11"/>
  <c r="F86" i="11"/>
  <c r="G86" i="11"/>
  <c r="H86" i="11"/>
  <c r="I86" i="11"/>
  <c r="J86" i="11"/>
  <c r="K86" i="11"/>
  <c r="L86" i="11"/>
  <c r="M86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Z86" i="11"/>
  <c r="AA86" i="11"/>
  <c r="AB86" i="11"/>
  <c r="AC86" i="11"/>
  <c r="AD86" i="11"/>
  <c r="AE86" i="11"/>
  <c r="AF86" i="11"/>
  <c r="C87" i="11"/>
  <c r="D87" i="11"/>
  <c r="E87" i="11"/>
  <c r="F87" i="11"/>
  <c r="G87" i="11"/>
  <c r="H87" i="11"/>
  <c r="I87" i="11"/>
  <c r="J87" i="11"/>
  <c r="K87" i="11"/>
  <c r="L87" i="11"/>
  <c r="M87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Z87" i="11"/>
  <c r="AA87" i="11"/>
  <c r="AB87" i="11"/>
  <c r="AC87" i="11"/>
  <c r="AD87" i="11"/>
  <c r="AE87" i="11"/>
  <c r="AF87" i="11"/>
  <c r="C88" i="11"/>
  <c r="D88" i="11"/>
  <c r="E88" i="11"/>
  <c r="F88" i="11"/>
  <c r="G88" i="11"/>
  <c r="H88" i="11"/>
  <c r="I88" i="11"/>
  <c r="J88" i="11"/>
  <c r="K88" i="11"/>
  <c r="L88" i="11"/>
  <c r="M88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Z88" i="11"/>
  <c r="AA88" i="11"/>
  <c r="AB88" i="11"/>
  <c r="AC88" i="11"/>
  <c r="AD88" i="11"/>
  <c r="AE88" i="11"/>
  <c r="AF88" i="11"/>
  <c r="C89" i="11"/>
  <c r="D89" i="11"/>
  <c r="E89" i="11"/>
  <c r="F89" i="11"/>
  <c r="G89" i="11"/>
  <c r="H89" i="11"/>
  <c r="I89" i="11"/>
  <c r="J89" i="11"/>
  <c r="K89" i="11"/>
  <c r="L89" i="11"/>
  <c r="M89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Z89" i="11"/>
  <c r="AA89" i="11"/>
  <c r="AB89" i="11"/>
  <c r="AC89" i="11"/>
  <c r="AD89" i="11"/>
  <c r="AE89" i="11"/>
  <c r="AF89" i="11"/>
  <c r="C90" i="11"/>
  <c r="D90" i="11"/>
  <c r="E90" i="11"/>
  <c r="F90" i="11"/>
  <c r="G90" i="11"/>
  <c r="H90" i="11"/>
  <c r="I90" i="11"/>
  <c r="J90" i="11"/>
  <c r="K90" i="11"/>
  <c r="L90" i="11"/>
  <c r="M90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Z90" i="11"/>
  <c r="AA90" i="11"/>
  <c r="AB90" i="11"/>
  <c r="AC90" i="11"/>
  <c r="AD90" i="11"/>
  <c r="AE90" i="11"/>
  <c r="AF90" i="11"/>
  <c r="C91" i="11"/>
  <c r="D91" i="11"/>
  <c r="E91" i="11"/>
  <c r="F91" i="11"/>
  <c r="G91" i="11"/>
  <c r="H91" i="11"/>
  <c r="I91" i="11"/>
  <c r="J91" i="11"/>
  <c r="K91" i="11"/>
  <c r="L91" i="11"/>
  <c r="M91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Z91" i="11"/>
  <c r="AA91" i="11"/>
  <c r="AB91" i="11"/>
  <c r="AC91" i="11"/>
  <c r="AD91" i="11"/>
  <c r="AE91" i="11"/>
  <c r="AF91" i="11"/>
  <c r="C92" i="11"/>
  <c r="D92" i="11"/>
  <c r="E92" i="11"/>
  <c r="F92" i="11"/>
  <c r="G92" i="11"/>
  <c r="H92" i="11"/>
  <c r="I92" i="11"/>
  <c r="J92" i="11"/>
  <c r="K92" i="11"/>
  <c r="L92" i="11"/>
  <c r="M92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Z92" i="11"/>
  <c r="AA92" i="11"/>
  <c r="AB92" i="11"/>
  <c r="AC92" i="11"/>
  <c r="AD92" i="11"/>
  <c r="AE92" i="11"/>
  <c r="AF92" i="11"/>
  <c r="C93" i="11"/>
  <c r="D93" i="11"/>
  <c r="E93" i="11"/>
  <c r="F93" i="11"/>
  <c r="G93" i="11"/>
  <c r="H93" i="11"/>
  <c r="I93" i="11"/>
  <c r="J93" i="11"/>
  <c r="K93" i="11"/>
  <c r="L93" i="11"/>
  <c r="M93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Z93" i="11"/>
  <c r="AA93" i="11"/>
  <c r="AB93" i="11"/>
  <c r="AC93" i="11"/>
  <c r="AD93" i="11"/>
  <c r="AE93" i="11"/>
  <c r="AF93" i="11"/>
  <c r="C71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Z71" i="11"/>
  <c r="AA71" i="11"/>
  <c r="AB71" i="11"/>
  <c r="AC71" i="11"/>
  <c r="AD71" i="11"/>
  <c r="AE71" i="11"/>
  <c r="AF71" i="11"/>
  <c r="C72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Z72" i="11"/>
  <c r="AA72" i="11"/>
  <c r="AB72" i="11"/>
  <c r="AC72" i="11"/>
  <c r="AD72" i="11"/>
  <c r="AE72" i="11"/>
  <c r="AF72" i="11"/>
  <c r="C73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Z73" i="11"/>
  <c r="AA73" i="11"/>
  <c r="AB73" i="11"/>
  <c r="AC73" i="11"/>
  <c r="AD73" i="11"/>
  <c r="AE73" i="11"/>
  <c r="AF73" i="11"/>
  <c r="C74" i="11"/>
  <c r="D74" i="11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Z74" i="11"/>
  <c r="AA74" i="11"/>
  <c r="AB74" i="11"/>
  <c r="AC74" i="11"/>
  <c r="AD74" i="11"/>
  <c r="AE74" i="11"/>
  <c r="AF74" i="11"/>
  <c r="C75" i="11"/>
  <c r="D75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Z75" i="11"/>
  <c r="AA75" i="11"/>
  <c r="AB75" i="11"/>
  <c r="AC75" i="11"/>
  <c r="AD75" i="11"/>
  <c r="AE75" i="11"/>
  <c r="AF75" i="11"/>
  <c r="C76" i="11"/>
  <c r="D76" i="11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Z76" i="11"/>
  <c r="AA76" i="11"/>
  <c r="AB76" i="11"/>
  <c r="AC76" i="11"/>
  <c r="AD76" i="11"/>
  <c r="AE76" i="11"/>
  <c r="AF76" i="11"/>
  <c r="C77" i="11"/>
  <c r="D77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Z77" i="11"/>
  <c r="AA77" i="11"/>
  <c r="AB77" i="11"/>
  <c r="AC77" i="11"/>
  <c r="AD77" i="11"/>
  <c r="AE77" i="11"/>
  <c r="AF77" i="11"/>
  <c r="C62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Z62" i="11"/>
  <c r="AA62" i="11"/>
  <c r="AB62" i="11"/>
  <c r="AC62" i="11"/>
  <c r="AD62" i="11"/>
  <c r="AE62" i="11"/>
  <c r="AF62" i="11"/>
  <c r="C63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Z63" i="11"/>
  <c r="AA63" i="11"/>
  <c r="AB63" i="11"/>
  <c r="AC63" i="11"/>
  <c r="AD63" i="11"/>
  <c r="AE63" i="11"/>
  <c r="AF63" i="11"/>
  <c r="C64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Z64" i="11"/>
  <c r="AA64" i="11"/>
  <c r="AB64" i="11"/>
  <c r="AC64" i="11"/>
  <c r="AD64" i="11"/>
  <c r="AE64" i="11"/>
  <c r="AF64" i="11"/>
  <c r="C65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Z65" i="11"/>
  <c r="AA65" i="11"/>
  <c r="AB65" i="11"/>
  <c r="AC65" i="11"/>
  <c r="AD65" i="11"/>
  <c r="AE65" i="11"/>
  <c r="AF65" i="11"/>
  <c r="C66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Z66" i="11"/>
  <c r="AA66" i="11"/>
  <c r="AB66" i="11"/>
  <c r="AC66" i="11"/>
  <c r="AD66" i="11"/>
  <c r="AE66" i="11"/>
  <c r="AF66" i="11"/>
  <c r="C67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C68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Z68" i="11"/>
  <c r="AA68" i="11"/>
  <c r="AB68" i="11"/>
  <c r="AC68" i="11"/>
  <c r="AD68" i="11"/>
  <c r="AE68" i="11"/>
  <c r="AF68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Z69" i="11"/>
  <c r="AA69" i="11"/>
  <c r="AB69" i="11"/>
  <c r="AC69" i="11"/>
  <c r="AD69" i="11"/>
  <c r="AE69" i="11"/>
  <c r="AF69" i="11"/>
  <c r="F78" i="11"/>
  <c r="H78" i="11"/>
  <c r="L78" i="11"/>
  <c r="N78" i="11"/>
  <c r="P78" i="11"/>
  <c r="R78" i="11"/>
  <c r="T78" i="11"/>
  <c r="V78" i="11"/>
  <c r="X78" i="11"/>
  <c r="Z78" i="11"/>
  <c r="AB78" i="11"/>
  <c r="AD78" i="11"/>
  <c r="AF78" i="11"/>
  <c r="F70" i="11"/>
  <c r="H70" i="11"/>
  <c r="L70" i="11"/>
  <c r="N70" i="11"/>
  <c r="P70" i="11"/>
  <c r="R70" i="11"/>
  <c r="T70" i="11"/>
  <c r="V70" i="11"/>
  <c r="X70" i="11"/>
  <c r="Z70" i="11"/>
  <c r="AB70" i="11"/>
  <c r="AD70" i="11"/>
  <c r="AF70" i="11"/>
  <c r="A113" i="11"/>
  <c r="A114" i="11"/>
  <c r="A115" i="11"/>
  <c r="A116" i="11"/>
  <c r="A117" i="11"/>
  <c r="A118" i="11"/>
  <c r="A119" i="11"/>
  <c r="A120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91" i="11"/>
  <c r="A92" i="11"/>
  <c r="A93" i="11"/>
  <c r="A94" i="11"/>
  <c r="A95" i="11"/>
  <c r="A96" i="11"/>
  <c r="A97" i="11"/>
  <c r="A98" i="11"/>
  <c r="A99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F61" i="11"/>
  <c r="H61" i="11"/>
  <c r="L61" i="11"/>
  <c r="N61" i="11"/>
  <c r="P61" i="11"/>
  <c r="R61" i="11"/>
  <c r="T61" i="11"/>
  <c r="V61" i="11"/>
  <c r="X61" i="11"/>
  <c r="Z61" i="11"/>
  <c r="AB61" i="11"/>
  <c r="AD61" i="11"/>
  <c r="AF61" i="11"/>
  <c r="A61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AC51" i="11"/>
  <c r="AD51" i="11"/>
  <c r="AE51" i="11"/>
  <c r="AF51" i="11"/>
  <c r="C52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AA52" i="11"/>
  <c r="AB52" i="11"/>
  <c r="AC52" i="11"/>
  <c r="AD52" i="11"/>
  <c r="AE52" i="11"/>
  <c r="AF52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C54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Z55" i="11"/>
  <c r="AA55" i="11"/>
  <c r="AB55" i="11"/>
  <c r="AC55" i="11"/>
  <c r="AD55" i="11"/>
  <c r="AE55" i="11"/>
  <c r="AF55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Z56" i="11"/>
  <c r="AA56" i="11"/>
  <c r="AB56" i="11"/>
  <c r="AC56" i="11"/>
  <c r="AD56" i="11"/>
  <c r="AE56" i="11"/>
  <c r="AF56" i="11"/>
  <c r="C57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Z57" i="11"/>
  <c r="AA57" i="11"/>
  <c r="AB57" i="11"/>
  <c r="AC57" i="11"/>
  <c r="AD57" i="11"/>
  <c r="AE57" i="11"/>
  <c r="AF57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Z58" i="11"/>
  <c r="AA58" i="11"/>
  <c r="AB58" i="11"/>
  <c r="AC58" i="11"/>
  <c r="AD58" i="11"/>
  <c r="AE58" i="11"/>
  <c r="AF58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Z59" i="11"/>
  <c r="AA59" i="11"/>
  <c r="AB59" i="11"/>
  <c r="AC59" i="11"/>
  <c r="AD59" i="11"/>
  <c r="AE59" i="11"/>
  <c r="AF59" i="11"/>
  <c r="C60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Z60" i="11"/>
  <c r="AA60" i="11"/>
  <c r="AB60" i="11"/>
  <c r="AC60" i="11"/>
  <c r="AD60" i="11"/>
  <c r="AE60" i="11"/>
  <c r="AF60" i="11"/>
  <c r="A58" i="11"/>
  <c r="A59" i="11"/>
  <c r="A60" i="11"/>
  <c r="A51" i="11"/>
  <c r="A52" i="11"/>
  <c r="A53" i="11"/>
  <c r="A54" i="11"/>
  <c r="A55" i="11"/>
  <c r="A56" i="11"/>
  <c r="A57" i="11"/>
  <c r="F50" i="11"/>
  <c r="H50" i="11"/>
  <c r="L50" i="11"/>
  <c r="N50" i="11"/>
  <c r="P50" i="11"/>
  <c r="R50" i="11"/>
  <c r="T50" i="11"/>
  <c r="V50" i="11"/>
  <c r="X50" i="11"/>
  <c r="Z50" i="11"/>
  <c r="AB50" i="11"/>
  <c r="AD50" i="11"/>
  <c r="AF50" i="11"/>
  <c r="A50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AA37" i="11"/>
  <c r="AB37" i="11"/>
  <c r="AC37" i="11"/>
  <c r="AD37" i="11"/>
  <c r="AE37" i="11"/>
  <c r="AF37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8" i="11"/>
  <c r="AD38" i="11"/>
  <c r="AE38" i="11"/>
  <c r="AF38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AA42" i="11"/>
  <c r="AB42" i="11"/>
  <c r="AC42" i="11"/>
  <c r="AD42" i="11"/>
  <c r="AE42" i="11"/>
  <c r="AF42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AA43" i="11"/>
  <c r="AB43" i="11"/>
  <c r="AC43" i="11"/>
  <c r="AD43" i="11"/>
  <c r="AE43" i="11"/>
  <c r="AF43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AA44" i="11"/>
  <c r="AB44" i="11"/>
  <c r="AC44" i="11"/>
  <c r="AD44" i="11"/>
  <c r="AE44" i="11"/>
  <c r="AF44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AC45" i="11"/>
  <c r="AD45" i="11"/>
  <c r="AE45" i="11"/>
  <c r="AF45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C37" i="11"/>
  <c r="D37" i="11"/>
  <c r="E37" i="11"/>
  <c r="F37" i="11"/>
  <c r="G37" i="11"/>
  <c r="H37" i="11"/>
  <c r="I37" i="11"/>
  <c r="J37" i="11"/>
  <c r="C38" i="11"/>
  <c r="D38" i="11"/>
  <c r="E38" i="11"/>
  <c r="F38" i="11"/>
  <c r="G38" i="11"/>
  <c r="H38" i="11"/>
  <c r="I38" i="11"/>
  <c r="J38" i="11"/>
  <c r="C39" i="11"/>
  <c r="D39" i="11"/>
  <c r="E39" i="11"/>
  <c r="F39" i="11"/>
  <c r="G39" i="11"/>
  <c r="H39" i="11"/>
  <c r="I39" i="11"/>
  <c r="J39" i="11"/>
  <c r="C40" i="11"/>
  <c r="D40" i="11"/>
  <c r="E40" i="11"/>
  <c r="F40" i="11"/>
  <c r="G40" i="11"/>
  <c r="H40" i="11"/>
  <c r="I40" i="11"/>
  <c r="J40" i="11"/>
  <c r="C41" i="11"/>
  <c r="D41" i="11"/>
  <c r="E41" i="11"/>
  <c r="F41" i="11"/>
  <c r="G41" i="11"/>
  <c r="H41" i="11"/>
  <c r="I41" i="11"/>
  <c r="J41" i="11"/>
  <c r="C42" i="11"/>
  <c r="D42" i="11"/>
  <c r="E42" i="11"/>
  <c r="F42" i="11"/>
  <c r="G42" i="11"/>
  <c r="H42" i="11"/>
  <c r="I42" i="11"/>
  <c r="J42" i="11"/>
  <c r="C43" i="11"/>
  <c r="D43" i="11"/>
  <c r="E43" i="11"/>
  <c r="F43" i="11"/>
  <c r="G43" i="11"/>
  <c r="H43" i="11"/>
  <c r="I43" i="11"/>
  <c r="J43" i="11"/>
  <c r="C44" i="11"/>
  <c r="D44" i="11"/>
  <c r="E44" i="11"/>
  <c r="F44" i="11"/>
  <c r="G44" i="11"/>
  <c r="H44" i="11"/>
  <c r="I44" i="11"/>
  <c r="J44" i="11"/>
  <c r="C45" i="11"/>
  <c r="D45" i="11"/>
  <c r="E45" i="11"/>
  <c r="F45" i="11"/>
  <c r="G45" i="11"/>
  <c r="H45" i="11"/>
  <c r="I45" i="11"/>
  <c r="J45" i="11"/>
  <c r="C46" i="11"/>
  <c r="D46" i="11"/>
  <c r="E46" i="11"/>
  <c r="F46" i="11"/>
  <c r="G46" i="11"/>
  <c r="H46" i="11"/>
  <c r="I46" i="11"/>
  <c r="J46" i="11"/>
  <c r="C47" i="11"/>
  <c r="D47" i="11"/>
  <c r="E47" i="11"/>
  <c r="F47" i="11"/>
  <c r="G47" i="11"/>
  <c r="H47" i="11"/>
  <c r="I47" i="11"/>
  <c r="J47" i="11"/>
  <c r="C48" i="11"/>
  <c r="D48" i="11"/>
  <c r="E48" i="11"/>
  <c r="F48" i="11"/>
  <c r="G48" i="11"/>
  <c r="H48" i="11"/>
  <c r="I48" i="11"/>
  <c r="J48" i="11"/>
  <c r="C49" i="11"/>
  <c r="D49" i="11"/>
  <c r="E49" i="11"/>
  <c r="F49" i="11"/>
  <c r="G49" i="11"/>
  <c r="H49" i="11"/>
  <c r="I49" i="11"/>
  <c r="J49" i="11"/>
  <c r="A48" i="11"/>
  <c r="A49" i="11"/>
  <c r="A47" i="11"/>
  <c r="A37" i="11"/>
  <c r="A38" i="11"/>
  <c r="A39" i="11"/>
  <c r="A40" i="11"/>
  <c r="A41" i="11"/>
  <c r="A42" i="11"/>
  <c r="A43" i="11"/>
  <c r="A44" i="11"/>
  <c r="A45" i="11"/>
  <c r="A46" i="11"/>
  <c r="F36" i="11"/>
  <c r="H36" i="11"/>
  <c r="L36" i="11"/>
  <c r="N36" i="11"/>
  <c r="P36" i="11"/>
  <c r="R36" i="11"/>
  <c r="T36" i="11"/>
  <c r="V36" i="11"/>
  <c r="X36" i="11"/>
  <c r="Z36" i="11"/>
  <c r="AB36" i="11"/>
  <c r="AD36" i="11"/>
  <c r="AF36" i="11"/>
  <c r="A36" i="11"/>
  <c r="C35" i="11"/>
  <c r="D35" i="11"/>
  <c r="E35" i="11"/>
  <c r="F35" i="11"/>
  <c r="G35" i="11"/>
  <c r="H35" i="11"/>
  <c r="I35" i="11"/>
  <c r="J35" i="11"/>
  <c r="L35" i="11"/>
  <c r="N35" i="11"/>
  <c r="P35" i="11"/>
  <c r="R35" i="11"/>
  <c r="T35" i="11"/>
  <c r="V35" i="11"/>
  <c r="X35" i="11"/>
  <c r="Z35" i="11"/>
  <c r="AB35" i="11"/>
  <c r="AD35" i="11"/>
  <c r="AF35" i="11"/>
  <c r="C34" i="11"/>
  <c r="D34" i="11"/>
  <c r="E34" i="11"/>
  <c r="F34" i="11"/>
  <c r="G34" i="11"/>
  <c r="H34" i="11"/>
  <c r="I34" i="11"/>
  <c r="J34" i="11"/>
  <c r="L34" i="11"/>
  <c r="N34" i="11"/>
  <c r="P34" i="11"/>
  <c r="R34" i="11"/>
  <c r="T34" i="11"/>
  <c r="V34" i="11"/>
  <c r="X34" i="11"/>
  <c r="Z34" i="11"/>
  <c r="AB34" i="11"/>
  <c r="AD34" i="11"/>
  <c r="AF34" i="11"/>
  <c r="L33" i="11"/>
  <c r="N33" i="11"/>
  <c r="P33" i="11"/>
  <c r="R33" i="11"/>
  <c r="T33" i="11"/>
  <c r="V33" i="11"/>
  <c r="X33" i="11"/>
  <c r="Z33" i="11"/>
  <c r="AB33" i="11"/>
  <c r="AD33" i="11"/>
  <c r="AF33" i="11"/>
  <c r="L32" i="11"/>
  <c r="N32" i="11"/>
  <c r="P32" i="11"/>
  <c r="R32" i="11"/>
  <c r="T32" i="11"/>
  <c r="V32" i="11"/>
  <c r="X32" i="11"/>
  <c r="Z32" i="11"/>
  <c r="AB32" i="11"/>
  <c r="AD32" i="11"/>
  <c r="AF32" i="11"/>
  <c r="L31" i="11"/>
  <c r="N31" i="11"/>
  <c r="P31" i="11"/>
  <c r="R31" i="11"/>
  <c r="T31" i="11"/>
  <c r="V31" i="11"/>
  <c r="X31" i="11"/>
  <c r="Z31" i="11"/>
  <c r="AB31" i="11"/>
  <c r="AD31" i="11"/>
  <c r="AF31" i="11"/>
  <c r="L30" i="11"/>
  <c r="N30" i="11"/>
  <c r="P30" i="11"/>
  <c r="R30" i="11"/>
  <c r="T30" i="11"/>
  <c r="V30" i="11"/>
  <c r="X30" i="11"/>
  <c r="Z30" i="11"/>
  <c r="AB30" i="11"/>
  <c r="AD30" i="11"/>
  <c r="AF30" i="11"/>
  <c r="L28" i="11"/>
  <c r="N28" i="11"/>
  <c r="P28" i="11"/>
  <c r="R28" i="11"/>
  <c r="T28" i="11"/>
  <c r="V28" i="11"/>
  <c r="X28" i="11"/>
  <c r="Z28" i="11"/>
  <c r="AB28" i="11"/>
  <c r="AD28" i="11"/>
  <c r="AF28" i="11"/>
  <c r="L29" i="11"/>
  <c r="N29" i="11"/>
  <c r="P29" i="11"/>
  <c r="R29" i="11"/>
  <c r="T29" i="11"/>
  <c r="V29" i="11"/>
  <c r="X29" i="11"/>
  <c r="Z29" i="11"/>
  <c r="AB29" i="11"/>
  <c r="AD29" i="11"/>
  <c r="AF29" i="11"/>
  <c r="C33" i="11"/>
  <c r="D33" i="11"/>
  <c r="E33" i="11"/>
  <c r="F33" i="11"/>
  <c r="G33" i="11"/>
  <c r="H33" i="11"/>
  <c r="I33" i="11"/>
  <c r="J33" i="11"/>
  <c r="P27" i="11"/>
  <c r="R27" i="11"/>
  <c r="T27" i="11"/>
  <c r="V27" i="11"/>
  <c r="X27" i="11"/>
  <c r="Z27" i="11"/>
  <c r="AB27" i="11"/>
  <c r="AD27" i="11"/>
  <c r="AF27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P14" i="11"/>
  <c r="R14" i="11"/>
  <c r="V14" i="11"/>
  <c r="X14" i="11"/>
  <c r="Z14" i="11"/>
  <c r="AB14" i="11"/>
  <c r="AD14" i="11"/>
  <c r="AF14" i="11"/>
  <c r="L13" i="11"/>
  <c r="N13" i="11"/>
  <c r="P13" i="11"/>
  <c r="R13" i="11"/>
  <c r="T13" i="11"/>
  <c r="V13" i="11"/>
  <c r="X13" i="11"/>
  <c r="Z13" i="11"/>
  <c r="AB13" i="11"/>
  <c r="AD13" i="11"/>
  <c r="AF13" i="11"/>
  <c r="C32" i="11"/>
  <c r="D32" i="11"/>
  <c r="E32" i="11"/>
  <c r="F32" i="11"/>
  <c r="G32" i="11"/>
  <c r="H32" i="11"/>
  <c r="I32" i="11"/>
  <c r="J32" i="11"/>
  <c r="C31" i="11"/>
  <c r="D31" i="11"/>
  <c r="E31" i="11"/>
  <c r="F31" i="11"/>
  <c r="G31" i="11"/>
  <c r="H31" i="11"/>
  <c r="I31" i="11"/>
  <c r="J31" i="11"/>
  <c r="A30" i="11"/>
  <c r="A31" i="11"/>
  <c r="A32" i="11"/>
  <c r="A33" i="11"/>
  <c r="A34" i="11"/>
  <c r="A35" i="11"/>
  <c r="C30" i="11"/>
  <c r="D30" i="11"/>
  <c r="E30" i="11"/>
  <c r="F30" i="11"/>
  <c r="G30" i="11"/>
  <c r="H30" i="11"/>
  <c r="I30" i="11"/>
  <c r="J30" i="11"/>
  <c r="C29" i="11"/>
  <c r="D29" i="11"/>
  <c r="E29" i="11"/>
  <c r="F29" i="11"/>
  <c r="G29" i="11"/>
  <c r="H29" i="11"/>
  <c r="I29" i="11"/>
  <c r="J29" i="11"/>
  <c r="C28" i="11"/>
  <c r="D28" i="11"/>
  <c r="E28" i="11"/>
  <c r="F28" i="11"/>
  <c r="G28" i="11"/>
  <c r="H28" i="11"/>
  <c r="I28" i="11"/>
  <c r="J28" i="11"/>
  <c r="A28" i="11"/>
  <c r="A29" i="11"/>
  <c r="F27" i="11"/>
  <c r="H27" i="11"/>
  <c r="A27" i="11"/>
  <c r="P12" i="11"/>
  <c r="R12" i="11"/>
  <c r="T12" i="11"/>
  <c r="V12" i="11"/>
  <c r="X12" i="11"/>
  <c r="Z12" i="11"/>
  <c r="AB12" i="11"/>
  <c r="AD12" i="11"/>
  <c r="AF12" i="11"/>
  <c r="C26" i="11"/>
  <c r="D26" i="11"/>
  <c r="E26" i="11"/>
  <c r="F26" i="11"/>
  <c r="G26" i="11"/>
  <c r="H26" i="11"/>
  <c r="I26" i="11"/>
  <c r="J26" i="11"/>
  <c r="C25" i="11"/>
  <c r="D25" i="11"/>
  <c r="E25" i="11"/>
  <c r="F25" i="11"/>
  <c r="G25" i="11"/>
  <c r="H25" i="11"/>
  <c r="I25" i="11"/>
  <c r="J25" i="11"/>
  <c r="C24" i="11"/>
  <c r="D24" i="11"/>
  <c r="E24" i="11"/>
  <c r="F24" i="11"/>
  <c r="G24" i="11"/>
  <c r="H24" i="11"/>
  <c r="I24" i="11"/>
  <c r="J24" i="11"/>
  <c r="C23" i="11"/>
  <c r="D23" i="11"/>
  <c r="E23" i="11"/>
  <c r="F23" i="11"/>
  <c r="G23" i="11"/>
  <c r="H23" i="11"/>
  <c r="I23" i="11"/>
  <c r="J23" i="11"/>
  <c r="C22" i="11"/>
  <c r="D22" i="11"/>
  <c r="E22" i="11"/>
  <c r="F22" i="11"/>
  <c r="G22" i="11"/>
  <c r="H22" i="11"/>
  <c r="I22" i="11"/>
  <c r="J22" i="11"/>
  <c r="C21" i="11"/>
  <c r="D21" i="11"/>
  <c r="E21" i="11"/>
  <c r="F21" i="11"/>
  <c r="G21" i="11"/>
  <c r="H21" i="11"/>
  <c r="I21" i="11"/>
  <c r="J21" i="11"/>
  <c r="C20" i="11"/>
  <c r="D20" i="11"/>
  <c r="E20" i="11"/>
  <c r="F20" i="11"/>
  <c r="G20" i="11"/>
  <c r="H20" i="11"/>
  <c r="I20" i="11"/>
  <c r="J20" i="11"/>
  <c r="C19" i="11"/>
  <c r="D19" i="11"/>
  <c r="E19" i="11"/>
  <c r="F19" i="11"/>
  <c r="G19" i="11"/>
  <c r="H19" i="11"/>
  <c r="I19" i="11"/>
  <c r="J19" i="11"/>
  <c r="C18" i="11"/>
  <c r="D18" i="11"/>
  <c r="E18" i="11"/>
  <c r="F18" i="11"/>
  <c r="G18" i="11"/>
  <c r="H18" i="11"/>
  <c r="I18" i="11"/>
  <c r="J18" i="11"/>
  <c r="C17" i="11"/>
  <c r="D17" i="11"/>
  <c r="E17" i="11"/>
  <c r="F17" i="11"/>
  <c r="G17" i="11"/>
  <c r="H17" i="11"/>
  <c r="I17" i="11"/>
  <c r="J17" i="11"/>
  <c r="C16" i="11"/>
  <c r="D16" i="11"/>
  <c r="E16" i="11"/>
  <c r="F16" i="11"/>
  <c r="G16" i="11"/>
  <c r="H16" i="11"/>
  <c r="I16" i="11"/>
  <c r="J16" i="11"/>
  <c r="C15" i="11"/>
  <c r="D15" i="11"/>
  <c r="E15" i="11"/>
  <c r="F15" i="11"/>
  <c r="G15" i="11"/>
  <c r="H15" i="11"/>
  <c r="I15" i="11"/>
  <c r="J15" i="11"/>
  <c r="C14" i="11"/>
  <c r="D14" i="11"/>
  <c r="E14" i="11"/>
  <c r="F14" i="11"/>
  <c r="G14" i="11"/>
  <c r="H14" i="11"/>
  <c r="I14" i="11"/>
  <c r="J14" i="11"/>
  <c r="C13" i="11"/>
  <c r="D13" i="11"/>
  <c r="E13" i="11"/>
  <c r="F13" i="11"/>
  <c r="G13" i="11"/>
  <c r="H13" i="11"/>
  <c r="I13" i="11"/>
  <c r="J13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F12" i="11"/>
  <c r="H12" i="11"/>
  <c r="A12" i="11"/>
  <c r="L12" i="11"/>
  <c r="N5" i="11"/>
  <c r="P5" i="11"/>
  <c r="R5" i="11"/>
  <c r="T5" i="11"/>
  <c r="V5" i="11"/>
  <c r="X5" i="11"/>
  <c r="Z5" i="11"/>
  <c r="AB5" i="11"/>
  <c r="AD5" i="11"/>
  <c r="AF5" i="11"/>
  <c r="N12" i="11"/>
  <c r="A6" i="11"/>
  <c r="A7" i="11"/>
  <c r="A8" i="11"/>
  <c r="A9" i="11"/>
  <c r="A10" i="11"/>
  <c r="A11" i="11"/>
  <c r="F5" i="11"/>
  <c r="H5" i="11"/>
  <c r="A5" i="11"/>
  <c r="G13" i="3"/>
  <c r="H13" i="3"/>
  <c r="G12" i="3"/>
  <c r="H12" i="3"/>
  <c r="G11" i="3"/>
  <c r="H11" i="3"/>
  <c r="G10" i="3"/>
  <c r="H10" i="3"/>
  <c r="G9" i="3"/>
  <c r="H9" i="3"/>
  <c r="G8" i="3"/>
  <c r="H8" i="3"/>
  <c r="G7" i="3"/>
  <c r="H7" i="3"/>
  <c r="G6" i="3"/>
  <c r="H6" i="3"/>
  <c r="G5" i="3"/>
  <c r="H5" i="3"/>
  <c r="F52" i="3"/>
  <c r="G52" i="3"/>
  <c r="H52" i="3"/>
  <c r="I52" i="3"/>
  <c r="F51" i="3"/>
  <c r="G51" i="3"/>
  <c r="H51" i="3"/>
  <c r="I51" i="3"/>
  <c r="F50" i="3"/>
  <c r="G50" i="3"/>
  <c r="H50" i="3"/>
  <c r="I50" i="3"/>
  <c r="F49" i="3"/>
  <c r="G49" i="3"/>
  <c r="H49" i="3"/>
  <c r="I49" i="3"/>
  <c r="F48" i="3"/>
  <c r="G48" i="3"/>
  <c r="H48" i="3"/>
  <c r="I48" i="3"/>
  <c r="F47" i="3"/>
  <c r="G47" i="3"/>
  <c r="H47" i="3"/>
  <c r="I47" i="3"/>
  <c r="F46" i="3"/>
  <c r="G46" i="3"/>
  <c r="H46" i="3"/>
  <c r="I46" i="3"/>
  <c r="F45" i="3"/>
  <c r="G45" i="3"/>
  <c r="H45" i="3"/>
  <c r="I45" i="3"/>
  <c r="F44" i="3"/>
  <c r="G44" i="3"/>
  <c r="H44" i="3"/>
  <c r="I44" i="3"/>
  <c r="F43" i="3"/>
  <c r="G43" i="3"/>
  <c r="H43" i="3"/>
  <c r="I43" i="3"/>
  <c r="F42" i="3"/>
  <c r="G42" i="3"/>
  <c r="H42" i="3"/>
  <c r="I42" i="3"/>
  <c r="F41" i="3"/>
  <c r="G41" i="3"/>
  <c r="H41" i="3"/>
  <c r="I41" i="3"/>
  <c r="F40" i="3"/>
  <c r="G40" i="3"/>
  <c r="H40" i="3"/>
  <c r="I40" i="3"/>
  <c r="F39" i="3"/>
  <c r="G39" i="3"/>
  <c r="H39" i="3"/>
  <c r="I39" i="3"/>
  <c r="F38" i="3"/>
  <c r="G38" i="3"/>
  <c r="H38" i="3"/>
  <c r="I38" i="3"/>
  <c r="F37" i="3"/>
  <c r="G37" i="3"/>
  <c r="H37" i="3"/>
  <c r="I37" i="3"/>
  <c r="F36" i="3"/>
  <c r="G36" i="3"/>
  <c r="H36" i="3"/>
  <c r="I36" i="3"/>
  <c r="F35" i="3"/>
  <c r="G35" i="3"/>
  <c r="H35" i="3"/>
  <c r="I35" i="3"/>
  <c r="F34" i="3"/>
  <c r="G34" i="3"/>
  <c r="H34" i="3"/>
  <c r="I34" i="3"/>
  <c r="F33" i="3"/>
  <c r="G33" i="3"/>
  <c r="H33" i="3"/>
  <c r="I33" i="3"/>
  <c r="F32" i="3"/>
  <c r="G32" i="3"/>
  <c r="H32" i="3"/>
  <c r="I32" i="3"/>
  <c r="F31" i="3"/>
  <c r="G31" i="3"/>
  <c r="H31" i="3"/>
  <c r="I31" i="3"/>
  <c r="F30" i="3"/>
  <c r="G30" i="3"/>
  <c r="H30" i="3"/>
  <c r="I30" i="3"/>
  <c r="F29" i="3"/>
  <c r="G29" i="3"/>
  <c r="H29" i="3"/>
  <c r="I29" i="3"/>
  <c r="F28" i="3"/>
  <c r="G28" i="3"/>
  <c r="H28" i="3"/>
  <c r="I28" i="3"/>
  <c r="F27" i="3"/>
  <c r="G27" i="3"/>
  <c r="H27" i="3"/>
  <c r="I27" i="3"/>
  <c r="F26" i="3"/>
  <c r="G26" i="3"/>
  <c r="H26" i="3"/>
  <c r="I26" i="3"/>
  <c r="F25" i="3"/>
  <c r="G25" i="3"/>
  <c r="H25" i="3"/>
  <c r="I25" i="3"/>
  <c r="F24" i="3"/>
  <c r="G24" i="3"/>
  <c r="H24" i="3"/>
  <c r="I24" i="3"/>
  <c r="F23" i="3"/>
  <c r="G23" i="3"/>
  <c r="H23" i="3"/>
  <c r="I23" i="3"/>
  <c r="F22" i="3"/>
  <c r="G22" i="3"/>
  <c r="H22" i="3"/>
  <c r="I22" i="3"/>
  <c r="F21" i="3"/>
  <c r="G21" i="3"/>
  <c r="H21" i="3"/>
  <c r="I21" i="3"/>
  <c r="F20" i="3"/>
  <c r="G20" i="3"/>
  <c r="H20" i="3"/>
  <c r="I20" i="3"/>
  <c r="F19" i="3"/>
  <c r="G19" i="3"/>
  <c r="H19" i="3"/>
  <c r="I19" i="3"/>
  <c r="F18" i="3"/>
  <c r="G18" i="3"/>
  <c r="H18" i="3"/>
  <c r="I18" i="3"/>
  <c r="F17" i="3"/>
  <c r="G17" i="3"/>
  <c r="H17" i="3"/>
  <c r="I17" i="3"/>
  <c r="F16" i="3"/>
  <c r="G16" i="3"/>
  <c r="H16" i="3"/>
  <c r="I16" i="3"/>
  <c r="F15" i="3"/>
  <c r="G15" i="3"/>
  <c r="H15" i="3"/>
  <c r="I15" i="3"/>
  <c r="G14" i="3"/>
  <c r="H14" i="3"/>
  <c r="I14" i="3"/>
  <c r="F14" i="3"/>
  <c r="F13" i="3"/>
  <c r="F12" i="3"/>
  <c r="F11" i="3"/>
  <c r="F10" i="3"/>
  <c r="F9" i="3"/>
  <c r="F8" i="3"/>
  <c r="F7" i="3"/>
  <c r="F6" i="3"/>
  <c r="F5" i="3"/>
  <c r="I5" i="3"/>
  <c r="G4" i="3"/>
  <c r="H4" i="3"/>
  <c r="F4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H25" i="2"/>
  <c r="AE9" i="3"/>
  <c r="N9" i="3"/>
  <c r="R25" i="2"/>
  <c r="O9" i="3"/>
  <c r="P9" i="3"/>
  <c r="T25" i="2"/>
  <c r="Q9" i="3"/>
  <c r="R9" i="3"/>
  <c r="V25" i="2"/>
  <c r="S9" i="3"/>
  <c r="T9" i="3"/>
  <c r="X25" i="2"/>
  <c r="U9" i="3"/>
  <c r="V9" i="3"/>
  <c r="Z25" i="2"/>
  <c r="W9" i="3"/>
  <c r="X9" i="3"/>
  <c r="AB25" i="2"/>
  <c r="Y9" i="3"/>
  <c r="Z9" i="3"/>
  <c r="AD25" i="2"/>
  <c r="AA9" i="3"/>
  <c r="AB9" i="3"/>
  <c r="AF25" i="2"/>
  <c r="AC9" i="3"/>
  <c r="AD9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K4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K3" i="6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K4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K3" i="5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K4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K3" i="4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K4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K3" i="7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K4" i="8"/>
  <c r="L3" i="8"/>
  <c r="M3" i="8"/>
  <c r="N3" i="8"/>
  <c r="O3" i="8"/>
  <c r="P3" i="8"/>
  <c r="Q3" i="8"/>
  <c r="R3" i="8"/>
  <c r="S3" i="8"/>
  <c r="T3" i="8"/>
  <c r="U3" i="8"/>
  <c r="V3" i="8"/>
  <c r="W3" i="8"/>
  <c r="X3" i="8"/>
  <c r="Y3" i="8"/>
  <c r="Z3" i="8"/>
  <c r="AA3" i="8"/>
  <c r="AB3" i="8"/>
  <c r="AC3" i="8"/>
  <c r="AD3" i="8"/>
  <c r="AE3" i="8"/>
  <c r="AF3" i="8"/>
  <c r="K3" i="8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K4" i="9"/>
  <c r="L3" i="9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K3" i="9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AE4" i="10"/>
  <c r="AF4" i="10"/>
  <c r="K4" i="10"/>
  <c r="AC3" i="10"/>
  <c r="AD3" i="10"/>
  <c r="AE3" i="10"/>
  <c r="AF3" i="10"/>
  <c r="L3" i="10"/>
  <c r="M3" i="10"/>
  <c r="N3" i="10"/>
  <c r="O3" i="10"/>
  <c r="P3" i="10"/>
  <c r="Q3" i="10"/>
  <c r="R3" i="10"/>
  <c r="S3" i="10"/>
  <c r="T3" i="10"/>
  <c r="U3" i="10"/>
  <c r="V3" i="10"/>
  <c r="W3" i="10"/>
  <c r="X3" i="10"/>
  <c r="Y3" i="10"/>
  <c r="Z3" i="10"/>
  <c r="AA3" i="10"/>
  <c r="AB3" i="10"/>
  <c r="K3" i="10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K4" i="11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J4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J3" i="3"/>
  <c r="A1" i="6"/>
  <c r="A2" i="6"/>
  <c r="A1" i="5"/>
  <c r="A2" i="5"/>
  <c r="A1" i="4"/>
  <c r="A2" i="4"/>
  <c r="A1" i="7"/>
  <c r="A2" i="7"/>
  <c r="A1" i="8"/>
  <c r="A2" i="8"/>
  <c r="A1" i="9"/>
  <c r="A2" i="9"/>
  <c r="A1" i="10"/>
  <c r="A2" i="10"/>
  <c r="A1" i="11"/>
  <c r="A2" i="11"/>
  <c r="A1" i="3"/>
  <c r="A2" i="3"/>
  <c r="C3" i="2"/>
  <c r="N27" i="8"/>
  <c r="L27" i="8"/>
  <c r="F27" i="8"/>
  <c r="A3" i="8"/>
  <c r="N142" i="11"/>
  <c r="L142" i="11"/>
  <c r="F142" i="11"/>
  <c r="N27" i="11"/>
  <c r="L27" i="11"/>
  <c r="L5" i="11"/>
  <c r="A3" i="11"/>
  <c r="N49" i="10"/>
  <c r="L49" i="10"/>
  <c r="F49" i="10"/>
  <c r="B49" i="10"/>
  <c r="A3" i="10"/>
  <c r="L72" i="9"/>
  <c r="J72" i="9"/>
  <c r="F72" i="9"/>
  <c r="E72" i="9"/>
  <c r="D72" i="9"/>
  <c r="C72" i="9"/>
  <c r="B72" i="9"/>
  <c r="N67" i="9"/>
  <c r="L67" i="9"/>
  <c r="F67" i="9"/>
  <c r="B67" i="9"/>
  <c r="A3" i="9"/>
  <c r="L39" i="7"/>
  <c r="F39" i="7"/>
  <c r="B39" i="7"/>
  <c r="N1" i="7"/>
  <c r="P25" i="2"/>
  <c r="N25" i="2"/>
  <c r="L144" i="4"/>
  <c r="F144" i="4"/>
  <c r="A3" i="4"/>
  <c r="L86" i="5"/>
  <c r="F86" i="5"/>
  <c r="B86" i="5"/>
  <c r="A3" i="5"/>
  <c r="L80" i="6"/>
  <c r="F80" i="6"/>
  <c r="B80" i="6"/>
  <c r="A3" i="6"/>
  <c r="M52" i="3"/>
  <c r="L52" i="3"/>
  <c r="K52" i="3"/>
  <c r="J52" i="3"/>
  <c r="E52" i="3"/>
  <c r="D52" i="3"/>
  <c r="C52" i="3"/>
  <c r="A52" i="3"/>
  <c r="M51" i="3"/>
  <c r="L51" i="3"/>
  <c r="K51" i="3"/>
  <c r="J51" i="3"/>
  <c r="E51" i="3"/>
  <c r="D51" i="3"/>
  <c r="C51" i="3"/>
  <c r="A51" i="3"/>
  <c r="M50" i="3"/>
  <c r="L50" i="3"/>
  <c r="K50" i="3"/>
  <c r="J50" i="3"/>
  <c r="E50" i="3"/>
  <c r="D50" i="3"/>
  <c r="C50" i="3"/>
  <c r="A50" i="3"/>
  <c r="M49" i="3"/>
  <c r="L49" i="3"/>
  <c r="K49" i="3"/>
  <c r="J49" i="3"/>
  <c r="E49" i="3"/>
  <c r="D49" i="3"/>
  <c r="C49" i="3"/>
  <c r="A49" i="3"/>
  <c r="M48" i="3"/>
  <c r="L48" i="3"/>
  <c r="K48" i="3"/>
  <c r="J48" i="3"/>
  <c r="E48" i="3"/>
  <c r="D48" i="3"/>
  <c r="C48" i="3"/>
  <c r="A48" i="3"/>
  <c r="M47" i="3"/>
  <c r="L47" i="3"/>
  <c r="K47" i="3"/>
  <c r="J47" i="3"/>
  <c r="E47" i="3"/>
  <c r="D47" i="3"/>
  <c r="C47" i="3"/>
  <c r="A47" i="3"/>
  <c r="M46" i="3"/>
  <c r="L46" i="3"/>
  <c r="K46" i="3"/>
  <c r="J46" i="3"/>
  <c r="E46" i="3"/>
  <c r="D46" i="3"/>
  <c r="C46" i="3"/>
  <c r="A46" i="3"/>
  <c r="M45" i="3"/>
  <c r="L45" i="3"/>
  <c r="K45" i="3"/>
  <c r="J45" i="3"/>
  <c r="E45" i="3"/>
  <c r="D45" i="3"/>
  <c r="C45" i="3"/>
  <c r="A45" i="3"/>
  <c r="M44" i="3"/>
  <c r="L44" i="3"/>
  <c r="K44" i="3"/>
  <c r="J44" i="3"/>
  <c r="E44" i="3"/>
  <c r="D44" i="3"/>
  <c r="C44" i="3"/>
  <c r="A44" i="3"/>
  <c r="M43" i="3"/>
  <c r="L43" i="3"/>
  <c r="K43" i="3"/>
  <c r="J43" i="3"/>
  <c r="E43" i="3"/>
  <c r="D43" i="3"/>
  <c r="C43" i="3"/>
  <c r="A43" i="3"/>
  <c r="M42" i="3"/>
  <c r="L42" i="3"/>
  <c r="K42" i="3"/>
  <c r="J42" i="3"/>
  <c r="E42" i="3"/>
  <c r="D42" i="3"/>
  <c r="C42" i="3"/>
  <c r="A42" i="3"/>
  <c r="M41" i="3"/>
  <c r="L41" i="3"/>
  <c r="K41" i="3"/>
  <c r="J41" i="3"/>
  <c r="E41" i="3"/>
  <c r="D41" i="3"/>
  <c r="C41" i="3"/>
  <c r="A41" i="3"/>
  <c r="M40" i="3"/>
  <c r="L40" i="3"/>
  <c r="K40" i="3"/>
  <c r="J40" i="3"/>
  <c r="E40" i="3"/>
  <c r="D40" i="3"/>
  <c r="C40" i="3"/>
  <c r="A40" i="3"/>
  <c r="M39" i="3"/>
  <c r="L39" i="3"/>
  <c r="K39" i="3"/>
  <c r="J39" i="3"/>
  <c r="E39" i="3"/>
  <c r="D39" i="3"/>
  <c r="C39" i="3"/>
  <c r="A39" i="3"/>
  <c r="M38" i="3"/>
  <c r="L38" i="3"/>
  <c r="K38" i="3"/>
  <c r="J38" i="3"/>
  <c r="E38" i="3"/>
  <c r="D38" i="3"/>
  <c r="C38" i="3"/>
  <c r="A38" i="3"/>
  <c r="M37" i="3"/>
  <c r="L37" i="3"/>
  <c r="K37" i="3"/>
  <c r="J37" i="3"/>
  <c r="E37" i="3"/>
  <c r="D37" i="3"/>
  <c r="C37" i="3"/>
  <c r="A37" i="3"/>
  <c r="M36" i="3"/>
  <c r="L36" i="3"/>
  <c r="K36" i="3"/>
  <c r="J36" i="3"/>
  <c r="E36" i="3"/>
  <c r="D36" i="3"/>
  <c r="C36" i="3"/>
  <c r="A36" i="3"/>
  <c r="M35" i="3"/>
  <c r="L35" i="3"/>
  <c r="K35" i="3"/>
  <c r="J35" i="3"/>
  <c r="E35" i="3"/>
  <c r="D35" i="3"/>
  <c r="C35" i="3"/>
  <c r="A35" i="3"/>
  <c r="M34" i="3"/>
  <c r="L34" i="3"/>
  <c r="K34" i="3"/>
  <c r="J34" i="3"/>
  <c r="E34" i="3"/>
  <c r="D34" i="3"/>
  <c r="C34" i="3"/>
  <c r="A34" i="3"/>
  <c r="M33" i="3"/>
  <c r="L33" i="3"/>
  <c r="K33" i="3"/>
  <c r="J33" i="3"/>
  <c r="E33" i="3"/>
  <c r="D33" i="3"/>
  <c r="C33" i="3"/>
  <c r="A33" i="3"/>
  <c r="M32" i="3"/>
  <c r="L32" i="3"/>
  <c r="K32" i="3"/>
  <c r="J32" i="3"/>
  <c r="E32" i="3"/>
  <c r="D32" i="3"/>
  <c r="C32" i="3"/>
  <c r="A32" i="3"/>
  <c r="M31" i="3"/>
  <c r="L31" i="3"/>
  <c r="K31" i="3"/>
  <c r="J31" i="3"/>
  <c r="E31" i="3"/>
  <c r="D31" i="3"/>
  <c r="C31" i="3"/>
  <c r="A31" i="3"/>
  <c r="M30" i="3"/>
  <c r="L30" i="3"/>
  <c r="K30" i="3"/>
  <c r="J30" i="3"/>
  <c r="E30" i="3"/>
  <c r="D30" i="3"/>
  <c r="C30" i="3"/>
  <c r="A30" i="3"/>
  <c r="M29" i="3"/>
  <c r="L29" i="3"/>
  <c r="K29" i="3"/>
  <c r="J29" i="3"/>
  <c r="E29" i="3"/>
  <c r="D29" i="3"/>
  <c r="C29" i="3"/>
  <c r="A29" i="3"/>
  <c r="M28" i="3"/>
  <c r="L28" i="3"/>
  <c r="K28" i="3"/>
  <c r="J28" i="3"/>
  <c r="E28" i="3"/>
  <c r="D28" i="3"/>
  <c r="C28" i="3"/>
  <c r="A28" i="3"/>
  <c r="M27" i="3"/>
  <c r="L27" i="3"/>
  <c r="K27" i="3"/>
  <c r="J27" i="3"/>
  <c r="E27" i="3"/>
  <c r="D27" i="3"/>
  <c r="C27" i="3"/>
  <c r="A27" i="3"/>
  <c r="M26" i="3"/>
  <c r="L26" i="3"/>
  <c r="K26" i="3"/>
  <c r="J26" i="3"/>
  <c r="E26" i="3"/>
  <c r="D26" i="3"/>
  <c r="C26" i="3"/>
  <c r="A26" i="3"/>
  <c r="M25" i="3"/>
  <c r="L25" i="3"/>
  <c r="K25" i="3"/>
  <c r="J25" i="3"/>
  <c r="E25" i="3"/>
  <c r="D25" i="3"/>
  <c r="C25" i="3"/>
  <c r="A25" i="3"/>
  <c r="M24" i="3"/>
  <c r="L24" i="3"/>
  <c r="K24" i="3"/>
  <c r="J24" i="3"/>
  <c r="E24" i="3"/>
  <c r="D24" i="3"/>
  <c r="C24" i="3"/>
  <c r="A24" i="3"/>
  <c r="M23" i="3"/>
  <c r="L23" i="3"/>
  <c r="K23" i="3"/>
  <c r="J23" i="3"/>
  <c r="E23" i="3"/>
  <c r="D23" i="3"/>
  <c r="C23" i="3"/>
  <c r="A23" i="3"/>
  <c r="M22" i="3"/>
  <c r="L22" i="3"/>
  <c r="K22" i="3"/>
  <c r="J22" i="3"/>
  <c r="E22" i="3"/>
  <c r="D22" i="3"/>
  <c r="C22" i="3"/>
  <c r="A22" i="3"/>
  <c r="M21" i="3"/>
  <c r="L21" i="3"/>
  <c r="K21" i="3"/>
  <c r="J21" i="3"/>
  <c r="E21" i="3"/>
  <c r="D21" i="3"/>
  <c r="C21" i="3"/>
  <c r="A21" i="3"/>
  <c r="M20" i="3"/>
  <c r="L20" i="3"/>
  <c r="K20" i="3"/>
  <c r="J20" i="3"/>
  <c r="E20" i="3"/>
  <c r="D20" i="3"/>
  <c r="C20" i="3"/>
  <c r="A20" i="3"/>
  <c r="M19" i="3"/>
  <c r="L19" i="3"/>
  <c r="K19" i="3"/>
  <c r="J19" i="3"/>
  <c r="E19" i="3"/>
  <c r="D19" i="3"/>
  <c r="C19" i="3"/>
  <c r="A19" i="3"/>
  <c r="M18" i="3"/>
  <c r="L18" i="3"/>
  <c r="K18" i="3"/>
  <c r="J18" i="3"/>
  <c r="E18" i="3"/>
  <c r="D18" i="3"/>
  <c r="C18" i="3"/>
  <c r="A18" i="3"/>
  <c r="M17" i="3"/>
  <c r="L17" i="3"/>
  <c r="K17" i="3"/>
  <c r="J17" i="3"/>
  <c r="E17" i="3"/>
  <c r="D17" i="3"/>
  <c r="C17" i="3"/>
  <c r="A17" i="3"/>
  <c r="M16" i="3"/>
  <c r="L16" i="3"/>
  <c r="K16" i="3"/>
  <c r="J16" i="3"/>
  <c r="E16" i="3"/>
  <c r="D16" i="3"/>
  <c r="C16" i="3"/>
  <c r="A16" i="3"/>
  <c r="M15" i="3"/>
  <c r="L15" i="3"/>
  <c r="K15" i="3"/>
  <c r="J15" i="3"/>
  <c r="E15" i="3"/>
  <c r="D15" i="3"/>
  <c r="C15" i="3"/>
  <c r="A15" i="3"/>
  <c r="M14" i="3"/>
  <c r="L14" i="3"/>
  <c r="K14" i="3"/>
  <c r="J14" i="3"/>
  <c r="E14" i="3"/>
  <c r="D14" i="3"/>
  <c r="C14" i="3"/>
  <c r="A14" i="3"/>
  <c r="M13" i="3"/>
  <c r="L13" i="3"/>
  <c r="K13" i="3"/>
  <c r="J13" i="3"/>
  <c r="I13" i="3"/>
  <c r="E13" i="3"/>
  <c r="D13" i="3"/>
  <c r="C13" i="3"/>
  <c r="A13" i="3"/>
  <c r="M12" i="3"/>
  <c r="L12" i="3"/>
  <c r="K12" i="3"/>
  <c r="J12" i="3"/>
  <c r="I12" i="3"/>
  <c r="E12" i="3"/>
  <c r="D12" i="3"/>
  <c r="C12" i="3"/>
  <c r="A12" i="3"/>
  <c r="M11" i="3"/>
  <c r="L11" i="3"/>
  <c r="K11" i="3"/>
  <c r="J11" i="3"/>
  <c r="I11" i="3"/>
  <c r="E11" i="3"/>
  <c r="D11" i="3"/>
  <c r="C11" i="3"/>
  <c r="A11" i="3"/>
  <c r="M10" i="3"/>
  <c r="L10" i="3"/>
  <c r="K10" i="3"/>
  <c r="J10" i="3"/>
  <c r="I10" i="3"/>
  <c r="E10" i="3"/>
  <c r="D10" i="3"/>
  <c r="C10" i="3"/>
  <c r="A10" i="3"/>
  <c r="M9" i="3"/>
  <c r="L9" i="3"/>
  <c r="K9" i="3"/>
  <c r="J9" i="3"/>
  <c r="I9" i="3"/>
  <c r="E9" i="3"/>
  <c r="D9" i="3"/>
  <c r="C9" i="3"/>
  <c r="A9" i="3"/>
  <c r="M8" i="3"/>
  <c r="L8" i="3"/>
  <c r="K8" i="3"/>
  <c r="J8" i="3"/>
  <c r="I8" i="3"/>
  <c r="E8" i="3"/>
  <c r="D8" i="3"/>
  <c r="C8" i="3"/>
  <c r="A8" i="3"/>
  <c r="M7" i="3"/>
  <c r="L7" i="3"/>
  <c r="K7" i="3"/>
  <c r="J7" i="3"/>
  <c r="I7" i="3"/>
  <c r="E7" i="3"/>
  <c r="D7" i="3"/>
  <c r="C7" i="3"/>
  <c r="A7" i="3"/>
  <c r="M6" i="3"/>
  <c r="L6" i="3"/>
  <c r="K6" i="3"/>
  <c r="J6" i="3"/>
  <c r="I6" i="3"/>
  <c r="E6" i="3"/>
  <c r="D6" i="3"/>
  <c r="C6" i="3"/>
  <c r="A6" i="3"/>
  <c r="M5" i="3"/>
  <c r="L5" i="3"/>
  <c r="K5" i="3"/>
  <c r="J5" i="3"/>
  <c r="E5" i="3"/>
  <c r="D5" i="3"/>
  <c r="C5" i="3"/>
  <c r="A5" i="3"/>
  <c r="A3" i="3"/>
</calcChain>
</file>

<file path=xl/sharedStrings.xml><?xml version="1.0" encoding="utf-8"?>
<sst xmlns="http://schemas.openxmlformats.org/spreadsheetml/2006/main" count="712" uniqueCount="272">
  <si>
    <t>NUKUTAVAKE</t>
  </si>
  <si>
    <t>PAEA</t>
  </si>
  <si>
    <t>PAPARA</t>
  </si>
  <si>
    <t>PAPEETE</t>
  </si>
  <si>
    <t>PIRAE</t>
  </si>
  <si>
    <t>PUKA PUKA</t>
  </si>
  <si>
    <t>PUNAAUIA</t>
  </si>
  <si>
    <t>RAIVAVAE</t>
  </si>
  <si>
    <t>RANGIROA</t>
  </si>
  <si>
    <t>RAPA</t>
  </si>
  <si>
    <t>REAO</t>
  </si>
  <si>
    <t>RIMATARA</t>
  </si>
  <si>
    <t>RURUTU</t>
  </si>
  <si>
    <t>TAHAA</t>
  </si>
  <si>
    <t>TAHUATA</t>
  </si>
  <si>
    <t>TAKAROA</t>
  </si>
  <si>
    <t>TAPUTAPUATEA</t>
  </si>
  <si>
    <t>TATAKOTO</t>
  </si>
  <si>
    <t>TEVA I UTA</t>
  </si>
  <si>
    <t>TUBUAI</t>
  </si>
  <si>
    <t>TUMARAA</t>
  </si>
  <si>
    <t>TUREIA</t>
  </si>
  <si>
    <t>Hohoi</t>
  </si>
  <si>
    <t>Hakamaii</t>
  </si>
  <si>
    <t>UTUROA</t>
  </si>
  <si>
    <t>Nicolas</t>
  </si>
  <si>
    <t>François</t>
  </si>
  <si>
    <t>Arue</t>
  </si>
  <si>
    <t>Arutua</t>
  </si>
  <si>
    <t>Fakarava</t>
  </si>
  <si>
    <t>Fangatau</t>
  </si>
  <si>
    <t>Hao</t>
  </si>
  <si>
    <t>Hikueru</t>
  </si>
  <si>
    <t>Mahina</t>
  </si>
  <si>
    <t>Makemo</t>
  </si>
  <si>
    <t>Manihi</t>
  </si>
  <si>
    <t>Maupiti</t>
  </si>
  <si>
    <t>Napuka</t>
  </si>
  <si>
    <t>Paea</t>
  </si>
  <si>
    <t>Papara</t>
  </si>
  <si>
    <t>Papeete</t>
  </si>
  <si>
    <t>Pirae</t>
  </si>
  <si>
    <t>Puka Puka</t>
  </si>
  <si>
    <t>Punaauia</t>
  </si>
  <si>
    <t>Reao</t>
  </si>
  <si>
    <t>Takaroa</t>
  </si>
  <si>
    <t>Résultats provisoires pour l'archipel de la société - Iles-du-vent</t>
    <phoneticPr fontId="1" type="noConversion"/>
  </si>
  <si>
    <t>Résultats provisoires pour l'archipel de la société - Iles Sous-le-vent</t>
    <phoneticPr fontId="1" type="noConversion"/>
  </si>
  <si>
    <t>ANAA</t>
  </si>
  <si>
    <t>ARUE</t>
  </si>
  <si>
    <t>ARUTUA</t>
  </si>
  <si>
    <t>BORA-BORA</t>
  </si>
  <si>
    <t>FAKARAVA</t>
  </si>
  <si>
    <t>FANGATAU</t>
  </si>
  <si>
    <t>GAMBIER</t>
  </si>
  <si>
    <t>HAO</t>
  </si>
  <si>
    <t>HIKUERU</t>
  </si>
  <si>
    <t>HITIAA O TE RA</t>
  </si>
  <si>
    <t>Mahaena</t>
  </si>
  <si>
    <t>Puamau</t>
  </si>
  <si>
    <t>Hanapaaoa</t>
  </si>
  <si>
    <t>HUAHINE</t>
  </si>
  <si>
    <t>MAHINA</t>
  </si>
  <si>
    <t>MAKEMO</t>
  </si>
  <si>
    <t>MANIHI</t>
  </si>
  <si>
    <t>MAUPITI</t>
  </si>
  <si>
    <t>MOOREA-MAIAO</t>
  </si>
  <si>
    <t>Teavaro</t>
  </si>
  <si>
    <t>Maiao</t>
  </si>
  <si>
    <t>NAPUKA</t>
  </si>
  <si>
    <t>Résultats provisoires pour l'archipel des Marquises</t>
    <phoneticPr fontId="1" type="noConversion"/>
  </si>
  <si>
    <t>TOTAL CIRCO 1</t>
    <phoneticPr fontId="1" type="noConversion"/>
  </si>
  <si>
    <t>TOTAL CIRCO 2</t>
    <phoneticPr fontId="1" type="noConversion"/>
  </si>
  <si>
    <t>TOTAL CIRCO 3</t>
    <phoneticPr fontId="1" type="noConversion"/>
  </si>
  <si>
    <t>Résultats provisoires pour la 2ème circonscription législative</t>
    <phoneticPr fontId="1" type="noConversion"/>
  </si>
  <si>
    <t>Résultats provisoires pour la 3ème circonscription législative</t>
    <phoneticPr fontId="1" type="noConversion"/>
  </si>
  <si>
    <t>Commune</t>
    <phoneticPr fontId="1" type="noConversion"/>
  </si>
  <si>
    <t>Bureau de vote</t>
    <phoneticPr fontId="1" type="noConversion"/>
  </si>
  <si>
    <t>% Particip.</t>
    <phoneticPr fontId="1" type="noConversion"/>
  </si>
  <si>
    <t>Faaite</t>
    <phoneticPr fontId="1" type="noConversion"/>
  </si>
  <si>
    <t>Apataki</t>
    <phoneticPr fontId="1" type="noConversion"/>
  </si>
  <si>
    <t>Kaukura</t>
    <phoneticPr fontId="1" type="noConversion"/>
  </si>
  <si>
    <t>Faanui</t>
    <phoneticPr fontId="1" type="noConversion"/>
  </si>
  <si>
    <t>Anau</t>
    <phoneticPr fontId="1" type="noConversion"/>
  </si>
  <si>
    <t>Hane</t>
    <phoneticPr fontId="1" type="noConversion"/>
  </si>
  <si>
    <t>Vaipaee</t>
    <phoneticPr fontId="1" type="noConversion"/>
  </si>
  <si>
    <t>Hakahau</t>
    <phoneticPr fontId="1" type="noConversion"/>
  </si>
  <si>
    <t>Hakahetau</t>
    <phoneticPr fontId="1" type="noConversion"/>
  </si>
  <si>
    <t>Tehurui</t>
    <phoneticPr fontId="1" type="noConversion"/>
  </si>
  <si>
    <t>Iripau-Patio</t>
    <phoneticPr fontId="1" type="noConversion"/>
  </si>
  <si>
    <t>Tapuamu</t>
    <phoneticPr fontId="1" type="noConversion"/>
  </si>
  <si>
    <t>Ruutia-Tiva</t>
    <phoneticPr fontId="1" type="noConversion"/>
  </si>
  <si>
    <t>Niua-Pouturu</t>
    <phoneticPr fontId="1" type="noConversion"/>
  </si>
  <si>
    <t>Hauino-Vaitoare</t>
    <phoneticPr fontId="1" type="noConversion"/>
  </si>
  <si>
    <t>Haamene</t>
    <phoneticPr fontId="1" type="noConversion"/>
  </si>
  <si>
    <t>Faaaha</t>
    <phoneticPr fontId="1" type="noConversion"/>
  </si>
  <si>
    <t>Hipu</t>
    <phoneticPr fontId="1" type="noConversion"/>
  </si>
  <si>
    <t>Vaitahu</t>
    <phoneticPr fontId="1" type="noConversion"/>
  </si>
  <si>
    <t>Motopu</t>
    <phoneticPr fontId="1" type="noConversion"/>
  </si>
  <si>
    <t>Hanatetena</t>
    <phoneticPr fontId="1" type="noConversion"/>
  </si>
  <si>
    <t>Hapatoni</t>
    <phoneticPr fontId="1" type="noConversion"/>
  </si>
  <si>
    <t>Takapoto</t>
    <phoneticPr fontId="1" type="noConversion"/>
  </si>
  <si>
    <t>Niau</t>
    <phoneticPr fontId="1" type="noConversion"/>
  </si>
  <si>
    <t>Fakahina</t>
    <phoneticPr fontId="1" type="noConversion"/>
  </si>
  <si>
    <t>Omoa</t>
    <phoneticPr fontId="1" type="noConversion"/>
  </si>
  <si>
    <t>Hanavave</t>
    <phoneticPr fontId="1" type="noConversion"/>
  </si>
  <si>
    <t>Rikitea</t>
    <phoneticPr fontId="1" type="noConversion"/>
  </si>
  <si>
    <t>Amanu</t>
    <phoneticPr fontId="1" type="noConversion"/>
  </si>
  <si>
    <t>Hereheretue</t>
    <phoneticPr fontId="1" type="noConversion"/>
  </si>
  <si>
    <t>Marokau</t>
    <phoneticPr fontId="1" type="noConversion"/>
  </si>
  <si>
    <t>Atuona</t>
    <phoneticPr fontId="1" type="noConversion"/>
  </si>
  <si>
    <t>Hanaiapa</t>
    <phoneticPr fontId="1" type="noConversion"/>
  </si>
  <si>
    <t>Inscrits</t>
  </si>
  <si>
    <t>Abstentions</t>
  </si>
  <si>
    <t>Votants</t>
  </si>
  <si>
    <t>Exprimés</t>
  </si>
  <si>
    <t>Voix</t>
  </si>
  <si>
    <t>% Voix/Exp</t>
  </si>
  <si>
    <t>Anaa</t>
  </si>
  <si>
    <t>Vaiaau</t>
    <phoneticPr fontId="1" type="noConversion"/>
  </si>
  <si>
    <t>Fetuna</t>
    <phoneticPr fontId="1" type="noConversion"/>
  </si>
  <si>
    <t>Résultats provisoires par commune</t>
    <phoneticPr fontId="1" type="noConversion"/>
  </si>
  <si>
    <t>Résultats provisoires pour la 1ère circonscription législative</t>
    <phoneticPr fontId="1" type="noConversion"/>
  </si>
  <si>
    <t>POLYNÉSIE FRANÇAISE</t>
    <phoneticPr fontId="1" type="noConversion"/>
  </si>
  <si>
    <t>TOTAL</t>
  </si>
  <si>
    <t>TOTAL</t>
    <phoneticPr fontId="1" type="noConversion"/>
  </si>
  <si>
    <t>Nbr bureau de vote</t>
  </si>
  <si>
    <t>Faie</t>
    <phoneticPr fontId="1" type="noConversion"/>
  </si>
  <si>
    <t>Maeva</t>
    <phoneticPr fontId="1" type="noConversion"/>
  </si>
  <si>
    <t>Fare</t>
    <phoneticPr fontId="1" type="noConversion"/>
  </si>
  <si>
    <t>Fitii</t>
    <phoneticPr fontId="1" type="noConversion"/>
  </si>
  <si>
    <t>Maroe</t>
    <phoneticPr fontId="1" type="noConversion"/>
  </si>
  <si>
    <t>Haapu</t>
    <phoneticPr fontId="1" type="noConversion"/>
  </si>
  <si>
    <t>Parea</t>
    <phoneticPr fontId="1" type="noConversion"/>
  </si>
  <si>
    <t>Tefarerii</t>
    <phoneticPr fontId="1" type="noConversion"/>
  </si>
  <si>
    <t>Katiu</t>
    <phoneticPr fontId="1" type="noConversion"/>
  </si>
  <si>
    <t>Taenga</t>
    <phoneticPr fontId="1" type="noConversion"/>
  </si>
  <si>
    <t>Takume</t>
    <phoneticPr fontId="1" type="noConversion"/>
  </si>
  <si>
    <t>Raroia</t>
    <phoneticPr fontId="1" type="noConversion"/>
  </si>
  <si>
    <t>Ahe</t>
    <phoneticPr fontId="1" type="noConversion"/>
  </si>
  <si>
    <t>Tepoto</t>
    <phoneticPr fontId="1" type="noConversion"/>
  </si>
  <si>
    <t>Taipivai</t>
    <phoneticPr fontId="1" type="noConversion"/>
  </si>
  <si>
    <t>Tatakoto</t>
  </si>
  <si>
    <t>Tureia</t>
  </si>
  <si>
    <t>Uturoa</t>
  </si>
  <si>
    <t>Opoa</t>
    <phoneticPr fontId="1" type="noConversion"/>
  </si>
  <si>
    <t>Puohine</t>
    <phoneticPr fontId="1" type="noConversion"/>
  </si>
  <si>
    <t>Mataura</t>
    <phoneticPr fontId="1" type="noConversion"/>
  </si>
  <si>
    <t>Taahuaia</t>
    <phoneticPr fontId="1" type="noConversion"/>
  </si>
  <si>
    <t>Mahu</t>
    <phoneticPr fontId="1" type="noConversion"/>
  </si>
  <si>
    <t>Hatiheu</t>
    <phoneticPr fontId="1" type="noConversion"/>
  </si>
  <si>
    <t>Aakapa</t>
    <phoneticPr fontId="1" type="noConversion"/>
  </si>
  <si>
    <t>Vahitahi</t>
    <phoneticPr fontId="1" type="noConversion"/>
  </si>
  <si>
    <t>Vairaatea</t>
    <phoneticPr fontId="1" type="noConversion"/>
  </si>
  <si>
    <t>Rairua</t>
    <phoneticPr fontId="1" type="noConversion"/>
  </si>
  <si>
    <t>Mahanatoa</t>
    <phoneticPr fontId="1" type="noConversion"/>
  </si>
  <si>
    <t>Anatonu</t>
    <phoneticPr fontId="1" type="noConversion"/>
  </si>
  <si>
    <t>Vaiuru</t>
    <phoneticPr fontId="1" type="noConversion"/>
  </si>
  <si>
    <t>Ahurei</t>
    <phoneticPr fontId="1" type="noConversion"/>
  </si>
  <si>
    <t>Tiputa</t>
    <phoneticPr fontId="1" type="noConversion"/>
  </si>
  <si>
    <t>Avatoru</t>
    <phoneticPr fontId="1" type="noConversion"/>
  </si>
  <si>
    <t>Makatea</t>
    <phoneticPr fontId="1" type="noConversion"/>
  </si>
  <si>
    <t>Mataiva</t>
    <phoneticPr fontId="1" type="noConversion"/>
  </si>
  <si>
    <t>Tikehau</t>
    <phoneticPr fontId="1" type="noConversion"/>
  </si>
  <si>
    <t>Pukarua</t>
    <phoneticPr fontId="1" type="noConversion"/>
  </si>
  <si>
    <t>Amaru</t>
    <phoneticPr fontId="1" type="noConversion"/>
  </si>
  <si>
    <t>Matuaura</t>
    <phoneticPr fontId="1" type="noConversion"/>
  </si>
  <si>
    <t>Anapoto</t>
    <phoneticPr fontId="1" type="noConversion"/>
  </si>
  <si>
    <t>Moerai</t>
    <phoneticPr fontId="1" type="noConversion"/>
  </si>
  <si>
    <t>Avera</t>
    <phoneticPr fontId="1" type="noConversion"/>
  </si>
  <si>
    <t>Hauti</t>
    <phoneticPr fontId="1" type="noConversion"/>
  </si>
  <si>
    <t>Nbr bureau de vote</t>
    <phoneticPr fontId="1" type="noConversion"/>
  </si>
  <si>
    <t>TOTAL IDV</t>
    <phoneticPr fontId="1" type="noConversion"/>
  </si>
  <si>
    <t>% Particip.</t>
  </si>
  <si>
    <t>TOTAL ISLV</t>
    <phoneticPr fontId="1" type="noConversion"/>
  </si>
  <si>
    <t>TOTAL TG</t>
    <phoneticPr fontId="1" type="noConversion"/>
  </si>
  <si>
    <t>Résultats provisoires pour l'archipel des Tuamotu-Gambier</t>
    <phoneticPr fontId="1" type="noConversion"/>
  </si>
  <si>
    <t>TOTAL Australes</t>
    <phoneticPr fontId="1" type="noConversion"/>
  </si>
  <si>
    <t>Résultats provisoires pour l'archipel des Australes</t>
    <phoneticPr fontId="1" type="noConversion"/>
  </si>
  <si>
    <t>TOTAL Marquises</t>
    <phoneticPr fontId="1" type="noConversion"/>
  </si>
  <si>
    <t>CIRCO</t>
  </si>
  <si>
    <t>ARCHIPEL</t>
  </si>
  <si>
    <t>TG</t>
  </si>
  <si>
    <t>IDV</t>
  </si>
  <si>
    <t>ISLV</t>
  </si>
  <si>
    <t>MARQ</t>
  </si>
  <si>
    <t>AUST</t>
  </si>
  <si>
    <t>samedi 22 avril 2017</t>
  </si>
  <si>
    <t xml:space="preserve">PRÉSIDENTIELLE 1er tour </t>
  </si>
  <si>
    <t>Hitiaa 1</t>
  </si>
  <si>
    <t>Hitiaa 2</t>
  </si>
  <si>
    <t>Papenoo 2</t>
  </si>
  <si>
    <t>Papenoo 1</t>
  </si>
  <si>
    <t>Papenoo 3</t>
  </si>
  <si>
    <t>Tiarei 1</t>
  </si>
  <si>
    <t>Tiarei 2</t>
  </si>
  <si>
    <t>Afareaitu 1</t>
  </si>
  <si>
    <t>Afareaitu 2</t>
  </si>
  <si>
    <t>Paopao 1</t>
  </si>
  <si>
    <t>Paopao 2</t>
  </si>
  <si>
    <t>Papetoai 1</t>
  </si>
  <si>
    <t>Papetoai 2</t>
  </si>
  <si>
    <t>Haapiti 1</t>
  </si>
  <si>
    <t>Haapiti 2</t>
  </si>
  <si>
    <t>Afaahiti 1</t>
  </si>
  <si>
    <t>Afaahiti 2</t>
  </si>
  <si>
    <t>Afaahiti 3</t>
  </si>
  <si>
    <t>Afaahiti 4</t>
  </si>
  <si>
    <t>Pueu</t>
  </si>
  <si>
    <t>Faaone</t>
  </si>
  <si>
    <t>Tautira 1</t>
  </si>
  <si>
    <t>Tautira 2</t>
  </si>
  <si>
    <t>Toahotu</t>
  </si>
  <si>
    <t>Vairao</t>
  </si>
  <si>
    <t>Teahupoo</t>
  </si>
  <si>
    <t>Mataiea 1</t>
  </si>
  <si>
    <t>Mataiea 2</t>
  </si>
  <si>
    <t>Papeari 1</t>
  </si>
  <si>
    <t>Papeari 2</t>
  </si>
  <si>
    <t>Nunue 1</t>
  </si>
  <si>
    <t>Nunue 2</t>
  </si>
  <si>
    <t>Nunue 3</t>
  </si>
  <si>
    <t>Avera 1</t>
  </si>
  <si>
    <t>Avera 2</t>
  </si>
  <si>
    <t>Tevaitoa 1</t>
  </si>
  <si>
    <t>Tevaitoa 2</t>
  </si>
  <si>
    <t>Kauehi</t>
  </si>
  <si>
    <t>Nahoe</t>
  </si>
  <si>
    <t>Taiohae 1</t>
  </si>
  <si>
    <t>Taiohae 2</t>
  </si>
  <si>
    <t>DUPONT-AIGAN</t>
  </si>
  <si>
    <t>Marine</t>
  </si>
  <si>
    <t>LE PEN</t>
  </si>
  <si>
    <t>Emmanuel</t>
  </si>
  <si>
    <t>MACRON</t>
  </si>
  <si>
    <t>Benoît</t>
  </si>
  <si>
    <t>HAMON</t>
  </si>
  <si>
    <t>Nathalie</t>
  </si>
  <si>
    <t>ARTHAUD</t>
  </si>
  <si>
    <t>Philippe</t>
  </si>
  <si>
    <t>POUTOU</t>
  </si>
  <si>
    <t>Jacques</t>
  </si>
  <si>
    <t>CHEMINADE</t>
  </si>
  <si>
    <t>Jean</t>
  </si>
  <si>
    <t>LASSALLE</t>
  </si>
  <si>
    <t>Jean-Luc</t>
  </si>
  <si>
    <t>MELENCHON</t>
  </si>
  <si>
    <t>ASSELINEAU</t>
  </si>
  <si>
    <t>FILLON</t>
  </si>
  <si>
    <t>FAAA</t>
  </si>
  <si>
    <t>Faaa</t>
  </si>
  <si>
    <t>HIVA OA</t>
  </si>
  <si>
    <t>NUKU HIVA</t>
  </si>
  <si>
    <t>UA HUKA</t>
  </si>
  <si>
    <t>UA POU</t>
  </si>
  <si>
    <t>FATU HIVA</t>
  </si>
  <si>
    <t>Blancs</t>
  </si>
  <si>
    <t>Nuls</t>
  </si>
  <si>
    <t>% Blancs</t>
  </si>
  <si>
    <t>TAIARAPU-E</t>
  </si>
  <si>
    <t>TAIARAPU-O</t>
  </si>
  <si>
    <t>Absts</t>
  </si>
  <si>
    <t>Résultats provisoires par bureaux de vote</t>
  </si>
  <si>
    <t>Abst</t>
  </si>
  <si>
    <t>Nukutavake</t>
  </si>
  <si>
    <t>Pourcentage de bureaux de votes saisis</t>
  </si>
  <si>
    <t>Raraka</t>
  </si>
  <si>
    <t>Hanaiapa (Taaoa)</t>
  </si>
  <si>
    <t>Pourcentage des inscrits</t>
  </si>
  <si>
    <t>des inscrits</t>
  </si>
  <si>
    <t>Hakatao</t>
  </si>
  <si>
    <t>Hahakuti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</si>
</sst>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7" x14ac:knownFonts="1">
    <font>
      <sz val="10"/>
      <name val="Verdana"/>
    </font>
    <font>
      <sz val="8"/>
      <name val="Verdana"/>
    </font>
    <font>
      <i/>
      <sz val="9"/>
      <name val="Verdana"/>
    </font>
    <font>
      <b/>
      <sz val="16"/>
      <name val="Verdana"/>
    </font>
    <font>
      <sz val="11"/>
      <name val="Calibri"/>
      <family val="2"/>
    </font>
    <font>
      <b/>
      <sz val="10"/>
      <name val="Calibri"/>
      <family val="2"/>
      <scheme val="minor"/>
    </font>
    <font>
      <sz val="10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10"/>
      <name val="Calibri"/>
      <family val="2"/>
      <scheme val="minor"/>
    </font>
    <font>
      <sz val="10"/>
      <name val="Verdana"/>
    </font>
    <font>
      <b/>
      <sz val="9"/>
      <name val="Calibri"/>
      <family val="2"/>
      <scheme val="minor"/>
    </font>
    <font>
      <sz val="9"/>
      <name val="Verdana"/>
      <family val="2"/>
    </font>
    <font>
      <sz val="9"/>
      <name val="Calibri"/>
      <family val="2"/>
      <scheme val="minor"/>
    </font>
    <font>
      <b/>
      <sz val="10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40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Border="1"/>
    <xf numFmtId="0" fontId="0" fillId="2" borderId="0" xfId="0" applyFill="1" applyBorder="1"/>
    <xf numFmtId="0" fontId="0" fillId="0" borderId="7" xfId="0" applyBorder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/>
    <xf numFmtId="22" fontId="1" fillId="0" borderId="0" xfId="0" applyNumberFormat="1" applyFont="1"/>
    <xf numFmtId="0" fontId="0" fillId="3" borderId="11" xfId="0" applyFill="1" applyBorder="1"/>
    <xf numFmtId="0" fontId="0" fillId="3" borderId="12" xfId="0" applyFill="1" applyBorder="1"/>
    <xf numFmtId="10" fontId="0" fillId="3" borderId="12" xfId="0" applyNumberFormat="1" applyFill="1" applyBorder="1"/>
    <xf numFmtId="10" fontId="0" fillId="3" borderId="13" xfId="0" applyNumberFormat="1" applyFill="1" applyBorder="1"/>
    <xf numFmtId="10" fontId="0" fillId="3" borderId="12" xfId="0" applyNumberFormat="1" applyFill="1" applyBorder="1"/>
    <xf numFmtId="10" fontId="0" fillId="3" borderId="13" xfId="0" applyNumberFormat="1" applyFill="1" applyBorder="1"/>
    <xf numFmtId="10" fontId="0" fillId="3" borderId="12" xfId="0" applyNumberFormat="1" applyFill="1" applyBorder="1"/>
    <xf numFmtId="10" fontId="0" fillId="3" borderId="12" xfId="0" applyNumberFormat="1" applyFill="1" applyBorder="1"/>
    <xf numFmtId="10" fontId="0" fillId="3" borderId="12" xfId="0" applyNumberFormat="1" applyFill="1" applyBorder="1"/>
    <xf numFmtId="10" fontId="0" fillId="3" borderId="12" xfId="0" applyNumberFormat="1" applyFill="1" applyBorder="1"/>
    <xf numFmtId="10" fontId="0" fillId="3" borderId="12" xfId="0" applyNumberFormat="1" applyFill="1" applyBorder="1"/>
    <xf numFmtId="10" fontId="0" fillId="3" borderId="13" xfId="0" applyNumberFormat="1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/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22" fontId="1" fillId="0" borderId="0" xfId="0" applyNumberFormat="1" applyFont="1" applyAlignment="1">
      <alignment horizontal="center" vertical="center"/>
    </xf>
    <xf numFmtId="0" fontId="8" fillId="2" borderId="3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/>
    </xf>
    <xf numFmtId="0" fontId="8" fillId="2" borderId="4" xfId="0" applyFont="1" applyFill="1" applyBorder="1"/>
    <xf numFmtId="10" fontId="8" fillId="2" borderId="4" xfId="0" applyNumberFormat="1" applyFont="1" applyFill="1" applyBorder="1"/>
    <xf numFmtId="10" fontId="8" fillId="2" borderId="4" xfId="1" applyNumberFormat="1" applyFont="1" applyFill="1" applyBorder="1"/>
    <xf numFmtId="0" fontId="8" fillId="2" borderId="5" xfId="0" applyFont="1" applyFill="1" applyBorder="1"/>
    <xf numFmtId="10" fontId="8" fillId="2" borderId="5" xfId="0" applyNumberFormat="1" applyFont="1" applyFill="1" applyBorder="1"/>
    <xf numFmtId="0" fontId="8" fillId="2" borderId="1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/>
    <xf numFmtId="10" fontId="8" fillId="2" borderId="0" xfId="0" applyNumberFormat="1" applyFont="1" applyFill="1" applyBorder="1"/>
    <xf numFmtId="10" fontId="8" fillId="2" borderId="0" xfId="1" applyNumberFormat="1" applyFont="1" applyFill="1" applyBorder="1"/>
    <xf numFmtId="0" fontId="8" fillId="2" borderId="2" xfId="0" applyFont="1" applyFill="1" applyBorder="1"/>
    <xf numFmtId="10" fontId="8" fillId="2" borderId="2" xfId="0" applyNumberFormat="1" applyFont="1" applyFill="1" applyBorder="1"/>
    <xf numFmtId="0" fontId="12" fillId="2" borderId="0" xfId="0" applyFont="1" applyFill="1" applyBorder="1" applyAlignment="1">
      <alignment horizontal="center" vertical="center"/>
    </xf>
    <xf numFmtId="0" fontId="8" fillId="2" borderId="0" xfId="0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/>
    <xf numFmtId="0" fontId="14" fillId="2" borderId="3" xfId="0" applyFont="1" applyFill="1" applyBorder="1"/>
    <xf numFmtId="10" fontId="14" fillId="2" borderId="2" xfId="0" applyNumberFormat="1" applyFont="1" applyFill="1" applyBorder="1"/>
    <xf numFmtId="0" fontId="14" fillId="0" borderId="0" xfId="0" applyFont="1"/>
    <xf numFmtId="0" fontId="14" fillId="2" borderId="1" xfId="0" applyFont="1" applyFill="1" applyBorder="1"/>
    <xf numFmtId="0" fontId="14" fillId="2" borderId="0" xfId="0" applyFont="1" applyFill="1" applyBorder="1"/>
    <xf numFmtId="0" fontId="14" fillId="2" borderId="4" xfId="0" applyFont="1" applyFill="1" applyBorder="1"/>
    <xf numFmtId="0" fontId="0" fillId="0" borderId="2" xfId="0" applyFill="1" applyBorder="1"/>
    <xf numFmtId="0" fontId="14" fillId="4" borderId="0" xfId="0" applyFont="1" applyFill="1" applyBorder="1"/>
    <xf numFmtId="0" fontId="6" fillId="0" borderId="0" xfId="0" applyFont="1" applyFill="1" applyBorder="1"/>
    <xf numFmtId="10" fontId="14" fillId="2" borderId="5" xfId="0" applyNumberFormat="1" applyFont="1" applyFill="1" applyBorder="1"/>
    <xf numFmtId="0" fontId="14" fillId="4" borderId="1" xfId="0" applyFont="1" applyFill="1" applyBorder="1"/>
    <xf numFmtId="0" fontId="14" fillId="4" borderId="2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10" fontId="14" fillId="2" borderId="4" xfId="0" applyNumberFormat="1" applyFont="1" applyFill="1" applyBorder="1"/>
    <xf numFmtId="10" fontId="14" fillId="2" borderId="0" xfId="0" applyNumberFormat="1" applyFont="1" applyFill="1" applyBorder="1"/>
    <xf numFmtId="0" fontId="14" fillId="2" borderId="5" xfId="0" applyFont="1" applyFill="1" applyBorder="1"/>
    <xf numFmtId="0" fontId="14" fillId="2" borderId="2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0" fontId="0" fillId="0" borderId="12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2" xfId="0" applyNumberFormat="1" applyFill="1" applyBorder="1"/>
    <xf numFmtId="10" fontId="14" fillId="2" borderId="4" xfId="1" applyNumberFormat="1" applyFont="1" applyFill="1" applyBorder="1"/>
    <xf numFmtId="10" fontId="14" fillId="2" borderId="0" xfId="1" applyNumberFormat="1" applyFont="1" applyFill="1" applyBorder="1"/>
    <xf numFmtId="10" fontId="14" fillId="4" borderId="0" xfId="1" applyNumberFormat="1" applyFont="1" applyFill="1" applyBorder="1"/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0" fillId="2" borderId="2" xfId="0" applyFill="1" applyBorder="1"/>
    <xf numFmtId="0" fontId="0" fillId="0" borderId="6" xfId="0" applyFill="1" applyBorder="1"/>
    <xf numFmtId="0" fontId="0" fillId="0" borderId="8" xfId="0" applyFill="1" applyBorder="1"/>
    <xf numFmtId="0" fontId="0" fillId="2" borderId="5" xfId="0" applyFill="1" applyBorder="1"/>
    <xf numFmtId="0" fontId="0" fillId="0" borderId="7" xfId="0" applyFill="1" applyBorder="1"/>
    <xf numFmtId="10" fontId="0" fillId="2" borderId="4" xfId="1" applyNumberFormat="1" applyFont="1" applyFill="1" applyBorder="1"/>
    <xf numFmtId="10" fontId="0" fillId="2" borderId="0" xfId="1" applyNumberFormat="1" applyFont="1" applyFill="1" applyBorder="1"/>
    <xf numFmtId="9" fontId="0" fillId="2" borderId="2" xfId="1" applyFont="1" applyFill="1" applyBorder="1"/>
    <xf numFmtId="10" fontId="0" fillId="2" borderId="2" xfId="1" applyNumberFormat="1" applyFont="1" applyFill="1" applyBorder="1"/>
    <xf numFmtId="10" fontId="0" fillId="2" borderId="5" xfId="1" applyNumberFormat="1" applyFont="1" applyFill="1" applyBorder="1"/>
    <xf numFmtId="10" fontId="0" fillId="3" borderId="12" xfId="1" applyNumberFormat="1" applyFont="1" applyFill="1" applyBorder="1"/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12" xfId="1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2" borderId="3" xfId="0" applyFont="1" applyFill="1" applyBorder="1"/>
    <xf numFmtId="0" fontId="0" fillId="4" borderId="0" xfId="0" applyFill="1" applyBorder="1"/>
    <xf numFmtId="0" fontId="6" fillId="2" borderId="4" xfId="0" applyFont="1" applyFill="1" applyBorder="1"/>
    <xf numFmtId="10" fontId="6" fillId="2" borderId="4" xfId="1" applyNumberFormat="1" applyFont="1" applyFill="1" applyBorder="1"/>
    <xf numFmtId="10" fontId="6" fillId="2" borderId="5" xfId="1" applyNumberFormat="1" applyFont="1" applyFill="1" applyBorder="1"/>
    <xf numFmtId="0" fontId="0" fillId="4" borderId="1" xfId="0" applyFill="1" applyBorder="1"/>
    <xf numFmtId="10" fontId="0" fillId="4" borderId="0" xfId="1" applyNumberFormat="1" applyFont="1" applyFill="1" applyBorder="1"/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0" fontId="9" fillId="0" borderId="12" xfId="1" applyNumberFormat="1" applyFont="1" applyBorder="1" applyAlignment="1">
      <alignment horizontal="center" vertical="center" wrapTex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10" fontId="0" fillId="3" borderId="12" xfId="0" applyNumberFormat="1" applyFill="1" applyBorder="1" applyAlignment="1">
      <alignment vertical="center"/>
    </xf>
    <xf numFmtId="0" fontId="0" fillId="3" borderId="12" xfId="0" applyNumberFormat="1" applyFill="1" applyBorder="1" applyAlignment="1">
      <alignment vertical="center"/>
    </xf>
    <xf numFmtId="10" fontId="0" fillId="3" borderId="12" xfId="1" applyNumberFormat="1" applyFont="1" applyFill="1" applyBorder="1" applyAlignment="1">
      <alignment vertical="center"/>
    </xf>
    <xf numFmtId="10" fontId="0" fillId="3" borderId="13" xfId="0" applyNumberFormat="1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2" fontId="9" fillId="0" borderId="0" xfId="0" applyNumberFormat="1" applyFont="1" applyAlignment="1">
      <alignment horizontal="center" vertical="center" wrapText="1"/>
    </xf>
    <xf numFmtId="0" fontId="0" fillId="0" borderId="2" xfId="1" applyNumberFormat="1" applyFont="1" applyFill="1" applyBorder="1"/>
    <xf numFmtId="0" fontId="0" fillId="0" borderId="0" xfId="1" applyNumberFormat="1" applyFont="1" applyFill="1" applyBorder="1"/>
    <xf numFmtId="10" fontId="0" fillId="4" borderId="2" xfId="1" applyNumberFormat="1" applyFont="1" applyFill="1" applyBorder="1"/>
    <xf numFmtId="0" fontId="6" fillId="0" borderId="0" xfId="1" applyNumberFormat="1" applyFont="1" applyFill="1" applyBorder="1"/>
    <xf numFmtId="0" fontId="6" fillId="0" borderId="7" xfId="1" applyNumberFormat="1" applyFont="1" applyFill="1" applyBorder="1"/>
    <xf numFmtId="0" fontId="0" fillId="0" borderId="7" xfId="1" applyNumberFormat="1" applyFont="1" applyFill="1" applyBorder="1"/>
    <xf numFmtId="0" fontId="6" fillId="0" borderId="0" xfId="0" applyFont="1" applyAlignment="1">
      <alignment horizontal="right"/>
    </xf>
    <xf numFmtId="2" fontId="0" fillId="2" borderId="2" xfId="0" applyNumberFormat="1" applyFill="1" applyBorder="1"/>
    <xf numFmtId="10" fontId="6" fillId="0" borderId="8" xfId="1" applyNumberFormat="1" applyFont="1" applyBorder="1" applyAlignment="1">
      <alignment horizontal="center" vertical="center"/>
    </xf>
    <xf numFmtId="10" fontId="0" fillId="0" borderId="13" xfId="1" applyNumberFormat="1" applyFont="1" applyBorder="1" applyAlignment="1">
      <alignment horizontal="center" vertical="center"/>
    </xf>
    <xf numFmtId="0" fontId="6" fillId="0" borderId="0" xfId="0" applyFont="1"/>
    <xf numFmtId="22" fontId="0" fillId="0" borderId="0" xfId="0" applyNumberFormat="1"/>
    <xf numFmtId="10" fontId="16" fillId="0" borderId="0" xfId="0" applyNumberFormat="1" applyFont="1"/>
    <xf numFmtId="9" fontId="0" fillId="0" borderId="0" xfId="0" applyNumberFormat="1"/>
    <xf numFmtId="9" fontId="14" fillId="0" borderId="0" xfId="0" applyNumberFormat="1" applyFont="1"/>
    <xf numFmtId="0" fontId="0" fillId="0" borderId="3" xfId="0" applyFill="1" applyBorder="1"/>
    <xf numFmtId="0" fontId="0" fillId="0" borderId="4" xfId="0" applyFill="1" applyBorder="1"/>
    <xf numFmtId="10" fontId="0" fillId="0" borderId="4" xfId="0" applyNumberFormat="1" applyFill="1" applyBorder="1"/>
    <xf numFmtId="0" fontId="0" fillId="0" borderId="4" xfId="0" applyNumberFormat="1" applyFill="1" applyBorder="1"/>
    <xf numFmtId="10" fontId="0" fillId="0" borderId="4" xfId="1" applyNumberFormat="1" applyFont="1" applyFill="1" applyBorder="1"/>
    <xf numFmtId="10" fontId="0" fillId="0" borderId="2" xfId="0" applyNumberFormat="1" applyFill="1" applyBorder="1"/>
    <xf numFmtId="10" fontId="0" fillId="0" borderId="5" xfId="0" applyNumberFormat="1" applyFill="1" applyBorder="1"/>
    <xf numFmtId="10" fontId="0" fillId="0" borderId="0" xfId="0" applyNumberFormat="1" applyFill="1" applyBorder="1"/>
    <xf numFmtId="0" fontId="0" fillId="0" borderId="0" xfId="0" applyNumberFormat="1" applyFill="1" applyBorder="1"/>
    <xf numFmtId="10" fontId="0" fillId="0" borderId="0" xfId="1" applyNumberFormat="1" applyFont="1" applyFill="1" applyBorder="1"/>
    <xf numFmtId="10" fontId="0" fillId="0" borderId="7" xfId="0" applyNumberFormat="1" applyFill="1" applyBorder="1"/>
    <xf numFmtId="0" fontId="0" fillId="0" borderId="7" xfId="0" applyNumberFormat="1" applyFill="1" applyBorder="1"/>
    <xf numFmtId="10" fontId="0" fillId="0" borderId="8" xfId="0" applyNumberFormat="1" applyFill="1" applyBorder="1"/>
    <xf numFmtId="10" fontId="14" fillId="4" borderId="0" xfId="0" applyNumberFormat="1" applyFont="1" applyFill="1" applyBorder="1"/>
    <xf numFmtId="10" fontId="14" fillId="4" borderId="2" xfId="0" applyNumberFormat="1" applyFont="1" applyFill="1" applyBorder="1"/>
    <xf numFmtId="10" fontId="6" fillId="0" borderId="2" xfId="0" applyNumberFormat="1" applyFont="1" applyFill="1" applyBorder="1"/>
    <xf numFmtId="10" fontId="0" fillId="0" borderId="13" xfId="1" applyNumberFormat="1" applyFont="1" applyBorder="1" applyAlignment="1">
      <alignment horizontal="center" vertical="center" wrapText="1"/>
    </xf>
    <xf numFmtId="10" fontId="9" fillId="0" borderId="13" xfId="1" applyNumberFormat="1" applyFont="1" applyBorder="1" applyAlignment="1">
      <alignment horizontal="center" vertical="center" wrapText="1"/>
    </xf>
    <xf numFmtId="10" fontId="9" fillId="0" borderId="8" xfId="1" applyNumberFormat="1" applyFont="1" applyBorder="1" applyAlignment="1">
      <alignment horizontal="center" vertical="center" wrapText="1"/>
    </xf>
    <xf numFmtId="10" fontId="0" fillId="3" borderId="7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0" fontId="0" fillId="0" borderId="7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0" fontId="6" fillId="0" borderId="13" xfId="1" applyNumberFormat="1" applyFont="1" applyBorder="1" applyAlignment="1">
      <alignment horizontal="center" vertical="center" wrapText="1"/>
    </xf>
    <xf numFmtId="0" fontId="12" fillId="0" borderId="1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2" xfId="0" applyFont="1" applyFill="1" applyBorder="1"/>
    <xf numFmtId="0" fontId="8" fillId="0" borderId="0" xfId="0" applyFont="1" applyFill="1" applyBorder="1"/>
    <xf numFmtId="2" fontId="12" fillId="0" borderId="0" xfId="0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Medium7"/>
  <colors>
    <mruColors>
      <color rgb="FFFFCC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>
                <a:effectLst/>
              </a:rPr>
              <a:t>Election présidentielle - 1er tour Résultat en Polynésie française</a:t>
            </a:r>
          </a:p>
          <a:p>
            <a:pPr>
              <a:defRPr/>
            </a:pPr>
            <a:endParaRPr lang="fr-FR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('Bureau de vote'!$N$291,'Bureau de vote'!$P$291,'Bureau de vote'!$R$291,'Bureau de vote'!$T$291,'Bureau de vote'!$V$291,'Bureau de vote'!$X$291,'Bureau de vote'!$Z$291,'Bureau de vote'!$AB$291,'Bureau de vote'!$AD$291,'Bureau de vote'!$AF$291,'Bureau de vote'!$AH$291)</c:f>
              <c:strCache>
                <c:ptCount val="11"/>
                <c:pt idx="0">
                  <c:v>DUPONT-AIGAN</c:v>
                </c:pt>
                <c:pt idx="1">
                  <c:v>LE PEN</c:v>
                </c:pt>
                <c:pt idx="2">
                  <c:v>MACRON</c:v>
                </c:pt>
                <c:pt idx="3">
                  <c:v>HAMON</c:v>
                </c:pt>
                <c:pt idx="4">
                  <c:v>ARTHAUD</c:v>
                </c:pt>
                <c:pt idx="5">
                  <c:v>POUTOU</c:v>
                </c:pt>
                <c:pt idx="6">
                  <c:v>CHEMINADE</c:v>
                </c:pt>
                <c:pt idx="7">
                  <c:v>LASSALLE</c:v>
                </c:pt>
                <c:pt idx="8">
                  <c:v>MELENCHON</c:v>
                </c:pt>
                <c:pt idx="9">
                  <c:v>ASSELINEAU</c:v>
                </c:pt>
                <c:pt idx="10">
                  <c:v>FILLON</c:v>
                </c:pt>
              </c:strCache>
            </c:strRef>
          </c:cat>
          <c:val>
            <c:numRef>
              <c:f>('Bureau de vote'!$N$293,'Bureau de vote'!$P$293,'Bureau de vote'!$R$293,'Bureau de vote'!$T$293,'Bureau de vote'!$V$293,'Bureau de vote'!$X$293,'Bureau de vote'!$Z$293,'Bureau de vote'!$AB$293,'Bureau de vote'!$AD$293,'Bureau de vote'!$AF$293,'Bureau de vote'!$AH$293)</c:f>
              <c:numCache>
                <c:formatCode>0.00%</c:formatCode>
                <c:ptCount val="11"/>
                <c:pt idx="0">
                  <c:v>0.0233665251715793</c:v>
                </c:pt>
                <c:pt idx="1">
                  <c:v>0.325359357850333</c:v>
                </c:pt>
                <c:pt idx="2">
                  <c:v>0.147035876277754</c:v>
                </c:pt>
                <c:pt idx="3">
                  <c:v>0.029132119384827</c:v>
                </c:pt>
                <c:pt idx="4">
                  <c:v>0.00911122571772391</c:v>
                </c:pt>
                <c:pt idx="5">
                  <c:v>0.00998399915367424</c:v>
                </c:pt>
                <c:pt idx="6">
                  <c:v>0.00265799182766692</c:v>
                </c:pt>
                <c:pt idx="7">
                  <c:v>0.0059110564525727</c:v>
                </c:pt>
                <c:pt idx="8">
                  <c:v>0.0787082953147935</c:v>
                </c:pt>
                <c:pt idx="9">
                  <c:v>0.0159479509660015</c:v>
                </c:pt>
                <c:pt idx="10">
                  <c:v>0.352798825723013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8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66675</xdr:rowOff>
    </xdr:from>
    <xdr:to>
      <xdr:col>14</xdr:col>
      <xdr:colOff>628650</xdr:colOff>
      <xdr:row>40</xdr:row>
      <xdr:rowOff>66675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AI301"/>
  <sheetViews>
    <sheetView tabSelected="1" topLeftCell="C272" workbookViewId="0">
      <selection activeCell="C281" sqref="A281:XFD284"/>
    </sheetView>
  </sheetViews>
  <sheetFormatPr baseColWidth="10" defaultRowHeight="13" x14ac:dyDescent="0.15"/>
  <cols>
    <col min="1" max="2" width="7.33203125" hidden="1" customWidth="1"/>
    <col min="3" max="3" width="16.6640625" customWidth="1"/>
    <col min="4" max="4" width="7.1640625" style="29" customWidth="1"/>
    <col min="5" max="6" width="7.6640625" customWidth="1"/>
    <col min="7" max="7" width="9.6640625" customWidth="1"/>
    <col min="8" max="8" width="10.1640625" customWidth="1"/>
    <col min="9" max="9" width="8" customWidth="1"/>
    <col min="10" max="10" width="10.1640625" customWidth="1"/>
    <col min="11" max="11" width="7.5" customWidth="1"/>
    <col min="12" max="12" width="8.1640625" customWidth="1"/>
    <col min="13" max="25" width="9.6640625" customWidth="1"/>
    <col min="26" max="26" width="11.33203125" bestFit="1" customWidth="1"/>
    <col min="27" max="29" width="9.6640625" customWidth="1"/>
    <col min="30" max="30" width="11.6640625" bestFit="1" customWidth="1"/>
    <col min="31" max="31" width="9.6640625" customWidth="1"/>
    <col min="32" max="32" width="11.83203125" bestFit="1" customWidth="1"/>
    <col min="33" max="34" width="9.6640625" customWidth="1"/>
    <col min="35" max="36" width="0" hidden="1" customWidth="1"/>
  </cols>
  <sheetData>
    <row r="1" spans="1:35" ht="20" x14ac:dyDescent="0.2">
      <c r="C1" s="7" t="s">
        <v>188</v>
      </c>
      <c r="F1" s="9" t="s">
        <v>262</v>
      </c>
    </row>
    <row r="2" spans="1:35" ht="14" thickBot="1" x14ac:dyDescent="0.2">
      <c r="C2" s="8" t="s">
        <v>187</v>
      </c>
    </row>
    <row r="3" spans="1:35" s="29" customFormat="1" ht="25.5" customHeight="1" x14ac:dyDescent="0.15">
      <c r="C3" s="56">
        <f ca="1">NOW()</f>
        <v>41386.345671180556</v>
      </c>
      <c r="M3" s="75" t="s">
        <v>25</v>
      </c>
      <c r="N3" s="76" t="s">
        <v>230</v>
      </c>
      <c r="O3" s="75" t="s">
        <v>231</v>
      </c>
      <c r="P3" s="76" t="s">
        <v>232</v>
      </c>
      <c r="Q3" s="75" t="s">
        <v>233</v>
      </c>
      <c r="R3" s="76" t="s">
        <v>234</v>
      </c>
      <c r="S3" s="75" t="s">
        <v>235</v>
      </c>
      <c r="T3" s="76" t="s">
        <v>236</v>
      </c>
      <c r="U3" s="75" t="s">
        <v>237</v>
      </c>
      <c r="V3" s="76" t="s">
        <v>238</v>
      </c>
      <c r="W3" s="75" t="s">
        <v>239</v>
      </c>
      <c r="X3" s="76" t="s">
        <v>240</v>
      </c>
      <c r="Y3" s="75" t="s">
        <v>241</v>
      </c>
      <c r="Z3" s="76" t="s">
        <v>242</v>
      </c>
      <c r="AA3" s="75" t="s">
        <v>243</v>
      </c>
      <c r="AB3" s="76" t="s">
        <v>244</v>
      </c>
      <c r="AC3" s="75" t="s">
        <v>245</v>
      </c>
      <c r="AD3" s="76" t="s">
        <v>246</v>
      </c>
      <c r="AE3" s="75" t="s">
        <v>26</v>
      </c>
      <c r="AF3" s="76" t="s">
        <v>247</v>
      </c>
      <c r="AG3" s="75" t="s">
        <v>26</v>
      </c>
      <c r="AH3" s="77" t="s">
        <v>248</v>
      </c>
    </row>
    <row r="4" spans="1:35" ht="25" thickBot="1" x14ac:dyDescent="0.2">
      <c r="A4" s="81" t="s">
        <v>180</v>
      </c>
      <c r="B4" s="81" t="s">
        <v>181</v>
      </c>
      <c r="C4" s="82" t="s">
        <v>76</v>
      </c>
      <c r="D4" s="48" t="s">
        <v>77</v>
      </c>
      <c r="E4" s="82" t="s">
        <v>112</v>
      </c>
      <c r="F4" s="82" t="s">
        <v>261</v>
      </c>
      <c r="G4" s="82" t="s">
        <v>114</v>
      </c>
      <c r="H4" s="82" t="s">
        <v>78</v>
      </c>
      <c r="I4" s="82" t="s">
        <v>256</v>
      </c>
      <c r="J4" s="82" t="s">
        <v>258</v>
      </c>
      <c r="K4" s="82" t="s">
        <v>257</v>
      </c>
      <c r="L4" s="82" t="s">
        <v>115</v>
      </c>
      <c r="M4" s="78" t="s">
        <v>116</v>
      </c>
      <c r="N4" s="79" t="s">
        <v>117</v>
      </c>
      <c r="O4" s="80" t="s">
        <v>116</v>
      </c>
      <c r="P4" s="79" t="s">
        <v>117</v>
      </c>
      <c r="Q4" s="80" t="s">
        <v>116</v>
      </c>
      <c r="R4" s="79" t="s">
        <v>117</v>
      </c>
      <c r="S4" s="80" t="s">
        <v>116</v>
      </c>
      <c r="T4" s="79" t="s">
        <v>117</v>
      </c>
      <c r="U4" s="80" t="s">
        <v>116</v>
      </c>
      <c r="V4" s="79" t="s">
        <v>117</v>
      </c>
      <c r="W4" s="80" t="s">
        <v>116</v>
      </c>
      <c r="X4" s="79" t="s">
        <v>117</v>
      </c>
      <c r="Y4" s="80" t="s">
        <v>116</v>
      </c>
      <c r="Z4" s="79" t="s">
        <v>117</v>
      </c>
      <c r="AA4" s="80" t="s">
        <v>116</v>
      </c>
      <c r="AB4" s="79" t="s">
        <v>117</v>
      </c>
      <c r="AC4" s="80" t="s">
        <v>116</v>
      </c>
      <c r="AD4" s="79" t="s">
        <v>117</v>
      </c>
      <c r="AE4" s="80" t="s">
        <v>116</v>
      </c>
      <c r="AF4" s="79" t="s">
        <v>117</v>
      </c>
      <c r="AG4" s="80" t="s">
        <v>116</v>
      </c>
      <c r="AH4" s="79" t="s">
        <v>117</v>
      </c>
    </row>
    <row r="5" spans="1:35" x14ac:dyDescent="0.15">
      <c r="A5" s="24">
        <v>1</v>
      </c>
      <c r="B5" s="25" t="s">
        <v>182</v>
      </c>
      <c r="C5" s="57" t="s">
        <v>48</v>
      </c>
      <c r="D5" s="58"/>
      <c r="E5" s="59">
        <f>SUM(E6:E7)</f>
        <v>663</v>
      </c>
      <c r="F5" s="60">
        <f>SUM(F6:F7)</f>
        <v>482</v>
      </c>
      <c r="G5" s="60">
        <f>SUM(G6:G7)</f>
        <v>181</v>
      </c>
      <c r="H5" s="61">
        <f>G5/E5</f>
        <v>0.27300150829562592</v>
      </c>
      <c r="I5" s="60">
        <f>SUM(I6:I7)</f>
        <v>16</v>
      </c>
      <c r="J5" s="62">
        <f>I5/E5</f>
        <v>2.4132730015082957E-2</v>
      </c>
      <c r="K5" s="60">
        <f>SUM(K6:K7)</f>
        <v>1</v>
      </c>
      <c r="L5" s="63">
        <f>SUM(L6:L7)</f>
        <v>164</v>
      </c>
      <c r="M5" s="60">
        <f>SUM(M6:M7)</f>
        <v>7</v>
      </c>
      <c r="N5" s="64">
        <f>M5/$L5</f>
        <v>4.2682926829268296E-2</v>
      </c>
      <c r="O5" s="57">
        <f>SUM(O6:O7)</f>
        <v>56</v>
      </c>
      <c r="P5" s="64">
        <f>O5/$L5</f>
        <v>0.34146341463414637</v>
      </c>
      <c r="Q5" s="57">
        <f t="shared" ref="Q5" si="0">SUM(Q6:Q7)</f>
        <v>14</v>
      </c>
      <c r="R5" s="64">
        <f t="shared" ref="R5" si="1">Q5/$L5</f>
        <v>8.5365853658536592E-2</v>
      </c>
      <c r="S5" s="57">
        <f t="shared" ref="S5" si="2">SUM(S6:S7)</f>
        <v>22</v>
      </c>
      <c r="T5" s="64">
        <f t="shared" ref="T5" si="3">S5/$L5</f>
        <v>0.13414634146341464</v>
      </c>
      <c r="U5" s="57">
        <f t="shared" ref="U5" si="4">SUM(U6:U7)</f>
        <v>2</v>
      </c>
      <c r="V5" s="64">
        <f t="shared" ref="V5" si="5">U5/$L5</f>
        <v>1.2195121951219513E-2</v>
      </c>
      <c r="W5" s="57">
        <f t="shared" ref="W5" si="6">SUM(W6:W7)</f>
        <v>1</v>
      </c>
      <c r="X5" s="64">
        <f t="shared" ref="X5" si="7">W5/$L5</f>
        <v>6.0975609756097563E-3</v>
      </c>
      <c r="Y5" s="57">
        <f t="shared" ref="Y5" si="8">SUM(Y6:Y7)</f>
        <v>0</v>
      </c>
      <c r="Z5" s="64">
        <f t="shared" ref="Z5" si="9">Y5/$L5</f>
        <v>0</v>
      </c>
      <c r="AA5" s="57">
        <f t="shared" ref="AA5" si="10">SUM(AA6:AA7)</f>
        <v>0</v>
      </c>
      <c r="AB5" s="64">
        <f t="shared" ref="AB5" si="11">AA5/$L5</f>
        <v>0</v>
      </c>
      <c r="AC5" s="57">
        <f t="shared" ref="AC5" si="12">SUM(AC6:AC7)</f>
        <v>7</v>
      </c>
      <c r="AD5" s="64">
        <f t="shared" ref="AD5" si="13">AC5/$L5</f>
        <v>4.2682926829268296E-2</v>
      </c>
      <c r="AE5" s="57">
        <f t="shared" ref="AE5" si="14">SUM(AE6:AE7)</f>
        <v>0</v>
      </c>
      <c r="AF5" s="64">
        <f t="shared" ref="AF5" si="15">AE5/$L5</f>
        <v>0</v>
      </c>
      <c r="AG5" s="57">
        <f t="shared" ref="AG5" si="16">SUM(AG6:AG7)</f>
        <v>55</v>
      </c>
      <c r="AH5" s="64">
        <f t="shared" ref="AH5" si="17">AG5/$L5</f>
        <v>0.33536585365853661</v>
      </c>
      <c r="AI5">
        <f t="shared" ref="AI5:AI68" si="18">IF(AND(NOT(ISBLANK($L5)),NOT(ISBLANK($D5))),$E5,0)</f>
        <v>0</v>
      </c>
    </row>
    <row r="6" spans="1:35" s="24" customFormat="1" x14ac:dyDescent="0.15">
      <c r="B6" s="25"/>
      <c r="C6" s="230" t="s">
        <v>118</v>
      </c>
      <c r="D6" s="231">
        <v>1</v>
      </c>
      <c r="E6" s="232">
        <v>410</v>
      </c>
      <c r="F6" s="232">
        <v>315</v>
      </c>
      <c r="G6" s="232">
        <v>95</v>
      </c>
      <c r="H6" s="232">
        <v>23.17</v>
      </c>
      <c r="I6" s="232">
        <v>3</v>
      </c>
      <c r="J6" s="232"/>
      <c r="K6" s="232">
        <v>1</v>
      </c>
      <c r="L6" s="233">
        <v>91</v>
      </c>
      <c r="M6" s="232">
        <v>4</v>
      </c>
      <c r="N6" s="233"/>
      <c r="O6" s="230">
        <v>33</v>
      </c>
      <c r="P6" s="233"/>
      <c r="Q6" s="230">
        <v>10</v>
      </c>
      <c r="R6" s="233"/>
      <c r="S6" s="230">
        <v>11</v>
      </c>
      <c r="T6" s="233"/>
      <c r="U6" s="230">
        <v>2</v>
      </c>
      <c r="V6" s="233"/>
      <c r="W6" s="230">
        <v>1</v>
      </c>
      <c r="X6" s="233"/>
      <c r="Y6" s="230">
        <v>0</v>
      </c>
      <c r="Z6" s="233"/>
      <c r="AA6" s="230">
        <v>0</v>
      </c>
      <c r="AB6" s="233"/>
      <c r="AC6" s="230">
        <v>6</v>
      </c>
      <c r="AD6" s="233"/>
      <c r="AE6" s="230">
        <v>0</v>
      </c>
      <c r="AF6" s="233"/>
      <c r="AG6" s="230">
        <v>24</v>
      </c>
      <c r="AH6" s="233"/>
      <c r="AI6" s="24">
        <f t="shared" si="18"/>
        <v>410</v>
      </c>
    </row>
    <row r="7" spans="1:35" s="24" customFormat="1" x14ac:dyDescent="0.15">
      <c r="B7" s="25"/>
      <c r="C7" s="230" t="s">
        <v>79</v>
      </c>
      <c r="D7" s="231">
        <v>2</v>
      </c>
      <c r="E7" s="232">
        <v>253</v>
      </c>
      <c r="F7" s="232">
        <v>167</v>
      </c>
      <c r="G7" s="232">
        <v>86</v>
      </c>
      <c r="H7" s="232">
        <v>33.99</v>
      </c>
      <c r="I7" s="232">
        <v>13</v>
      </c>
      <c r="J7" s="232"/>
      <c r="K7" s="232">
        <v>0</v>
      </c>
      <c r="L7" s="233">
        <v>73</v>
      </c>
      <c r="M7" s="232">
        <v>3</v>
      </c>
      <c r="N7" s="233"/>
      <c r="O7" s="230">
        <v>23</v>
      </c>
      <c r="P7" s="233"/>
      <c r="Q7" s="230">
        <v>4</v>
      </c>
      <c r="R7" s="233"/>
      <c r="S7" s="230">
        <v>11</v>
      </c>
      <c r="T7" s="233"/>
      <c r="U7" s="230">
        <v>0</v>
      </c>
      <c r="V7" s="233"/>
      <c r="W7" s="230">
        <v>0</v>
      </c>
      <c r="X7" s="233"/>
      <c r="Y7" s="230">
        <v>0</v>
      </c>
      <c r="Z7" s="233"/>
      <c r="AA7" s="230">
        <v>0</v>
      </c>
      <c r="AB7" s="233"/>
      <c r="AC7" s="230">
        <v>1</v>
      </c>
      <c r="AD7" s="233"/>
      <c r="AE7" s="230">
        <v>0</v>
      </c>
      <c r="AF7" s="233"/>
      <c r="AG7" s="230">
        <v>31</v>
      </c>
      <c r="AH7" s="233"/>
      <c r="AI7" s="24">
        <f t="shared" si="18"/>
        <v>253</v>
      </c>
    </row>
    <row r="8" spans="1:35" x14ac:dyDescent="0.15">
      <c r="A8" s="24">
        <v>1</v>
      </c>
      <c r="B8" s="25" t="s">
        <v>183</v>
      </c>
      <c r="C8" s="65" t="s">
        <v>49</v>
      </c>
      <c r="D8" s="66"/>
      <c r="E8" s="67">
        <f>SUM(E9:E14)</f>
        <v>7591</v>
      </c>
      <c r="F8" s="68">
        <f t="shared" ref="F8:L8" si="19">SUM(F9:F14)</f>
        <v>4309</v>
      </c>
      <c r="G8" s="68">
        <f t="shared" si="19"/>
        <v>3282</v>
      </c>
      <c r="H8" s="69">
        <f>G8/E8</f>
        <v>0.43235410354367015</v>
      </c>
      <c r="I8" s="68">
        <f t="shared" si="19"/>
        <v>90</v>
      </c>
      <c r="J8" s="70">
        <f>I8/E8</f>
        <v>1.1856145435384007E-2</v>
      </c>
      <c r="K8" s="68">
        <f t="shared" si="19"/>
        <v>49</v>
      </c>
      <c r="L8" s="71">
        <f t="shared" si="19"/>
        <v>3143</v>
      </c>
      <c r="M8" s="68">
        <f>SUM(M9:M14)</f>
        <v>113</v>
      </c>
      <c r="N8" s="72">
        <f>M8/$L8</f>
        <v>3.5952911231307665E-2</v>
      </c>
      <c r="O8" s="65">
        <f>SUM(O9:O14)</f>
        <v>971</v>
      </c>
      <c r="P8" s="72">
        <f>O8/$L8</f>
        <v>0.30894050270442253</v>
      </c>
      <c r="Q8" s="65">
        <f t="shared" ref="Q8" si="20">SUM(Q9:Q14)</f>
        <v>592</v>
      </c>
      <c r="R8" s="72">
        <f t="shared" ref="R8" si="21">Q8/$L8</f>
        <v>0.18835507476932867</v>
      </c>
      <c r="S8" s="65">
        <f t="shared" ref="S8" si="22">SUM(S9:S14)</f>
        <v>131</v>
      </c>
      <c r="T8" s="72">
        <f t="shared" ref="T8" si="23">S8/$L8</f>
        <v>4.1679923639834554E-2</v>
      </c>
      <c r="U8" s="65">
        <f t="shared" ref="U8" si="24">SUM(U9:U14)</f>
        <v>33</v>
      </c>
      <c r="V8" s="72">
        <f t="shared" ref="V8" si="25">U8/$L8</f>
        <v>1.0499522748965956E-2</v>
      </c>
      <c r="W8" s="65">
        <f t="shared" ref="W8" si="26">SUM(W9:W14)</f>
        <v>28</v>
      </c>
      <c r="X8" s="72">
        <f t="shared" ref="X8" si="27">W8/$L8</f>
        <v>8.9086859688195987E-3</v>
      </c>
      <c r="Y8" s="65">
        <f t="shared" ref="Y8" si="28">SUM(Y9:Y14)</f>
        <v>10</v>
      </c>
      <c r="Z8" s="72">
        <f t="shared" ref="Z8" si="29">Y8/$L8</f>
        <v>3.181673560292714E-3</v>
      </c>
      <c r="AA8" s="65">
        <f t="shared" ref="AA8" si="30">SUM(AA9:AA14)</f>
        <v>22</v>
      </c>
      <c r="AB8" s="72">
        <f t="shared" ref="AB8" si="31">AA8/$L8</f>
        <v>6.9996818326439709E-3</v>
      </c>
      <c r="AC8" s="65">
        <f t="shared" ref="AC8" si="32">SUM(AC9:AC14)</f>
        <v>339</v>
      </c>
      <c r="AD8" s="72">
        <f t="shared" ref="AD8" si="33">AC8/$L8</f>
        <v>0.107858733693923</v>
      </c>
      <c r="AE8" s="65">
        <f t="shared" ref="AE8" si="34">SUM(AE9:AE14)</f>
        <v>64</v>
      </c>
      <c r="AF8" s="72">
        <f t="shared" ref="AF8" si="35">AE8/$L8</f>
        <v>2.0362710785873369E-2</v>
      </c>
      <c r="AG8" s="65">
        <f t="shared" ref="AG8" si="36">SUM(AG9:AG14)</f>
        <v>840</v>
      </c>
      <c r="AH8" s="72">
        <f t="shared" ref="AH8" si="37">AG8/$L8</f>
        <v>0.267260579064588</v>
      </c>
      <c r="AI8">
        <f t="shared" si="18"/>
        <v>0</v>
      </c>
    </row>
    <row r="9" spans="1:35" s="24" customFormat="1" x14ac:dyDescent="0.15">
      <c r="B9" s="25"/>
      <c r="C9" s="230" t="s">
        <v>27</v>
      </c>
      <c r="D9" s="231">
        <v>1</v>
      </c>
      <c r="E9" s="232">
        <v>1167</v>
      </c>
      <c r="F9" s="232">
        <v>627</v>
      </c>
      <c r="G9" s="232">
        <v>540</v>
      </c>
      <c r="H9" s="232">
        <v>46.27</v>
      </c>
      <c r="I9" s="232">
        <v>14</v>
      </c>
      <c r="J9" s="232"/>
      <c r="K9" s="232">
        <v>5</v>
      </c>
      <c r="L9" s="233">
        <v>521</v>
      </c>
      <c r="M9" s="232">
        <v>21</v>
      </c>
      <c r="N9" s="233"/>
      <c r="O9" s="230">
        <v>134</v>
      </c>
      <c r="P9" s="233"/>
      <c r="Q9" s="230">
        <v>103</v>
      </c>
      <c r="R9" s="233"/>
      <c r="S9" s="230">
        <v>24</v>
      </c>
      <c r="T9" s="233"/>
      <c r="U9" s="230">
        <v>6</v>
      </c>
      <c r="V9" s="233"/>
      <c r="W9" s="230">
        <v>4</v>
      </c>
      <c r="X9" s="233"/>
      <c r="Y9" s="230">
        <v>3</v>
      </c>
      <c r="Z9" s="233"/>
      <c r="AA9" s="230">
        <v>4</v>
      </c>
      <c r="AB9" s="233"/>
      <c r="AC9" s="230">
        <v>60</v>
      </c>
      <c r="AD9" s="233"/>
      <c r="AE9" s="230">
        <v>6</v>
      </c>
      <c r="AF9" s="233"/>
      <c r="AG9" s="230">
        <v>156</v>
      </c>
      <c r="AH9" s="233"/>
      <c r="AI9" s="24">
        <f t="shared" si="18"/>
        <v>1167</v>
      </c>
    </row>
    <row r="10" spans="1:35" s="24" customFormat="1" x14ac:dyDescent="0.15">
      <c r="B10" s="25"/>
      <c r="C10" s="230" t="s">
        <v>27</v>
      </c>
      <c r="D10" s="231">
        <v>2</v>
      </c>
      <c r="E10" s="232">
        <v>1407</v>
      </c>
      <c r="F10" s="232">
        <v>745</v>
      </c>
      <c r="G10" s="232">
        <v>662</v>
      </c>
      <c r="H10" s="232">
        <v>47.05</v>
      </c>
      <c r="I10" s="232">
        <v>17</v>
      </c>
      <c r="J10" s="232"/>
      <c r="K10" s="232">
        <v>9</v>
      </c>
      <c r="L10" s="233">
        <v>636</v>
      </c>
      <c r="M10" s="232">
        <v>23</v>
      </c>
      <c r="N10" s="233"/>
      <c r="O10" s="230">
        <v>195</v>
      </c>
      <c r="P10" s="233"/>
      <c r="Q10" s="230">
        <v>112</v>
      </c>
      <c r="R10" s="233"/>
      <c r="S10" s="230">
        <v>24</v>
      </c>
      <c r="T10" s="233"/>
      <c r="U10" s="230">
        <v>10</v>
      </c>
      <c r="V10" s="233"/>
      <c r="W10" s="230">
        <v>7</v>
      </c>
      <c r="X10" s="233"/>
      <c r="Y10" s="230">
        <v>0</v>
      </c>
      <c r="Z10" s="233"/>
      <c r="AA10" s="230">
        <v>4</v>
      </c>
      <c r="AB10" s="233"/>
      <c r="AC10" s="230">
        <v>65</v>
      </c>
      <c r="AD10" s="233"/>
      <c r="AE10" s="230">
        <v>13</v>
      </c>
      <c r="AF10" s="233"/>
      <c r="AG10" s="230">
        <v>183</v>
      </c>
      <c r="AH10" s="233"/>
      <c r="AI10" s="24">
        <f t="shared" si="18"/>
        <v>1407</v>
      </c>
    </row>
    <row r="11" spans="1:35" s="24" customFormat="1" x14ac:dyDescent="0.15">
      <c r="B11" s="25"/>
      <c r="C11" s="230" t="s">
        <v>27</v>
      </c>
      <c r="D11" s="231">
        <v>3</v>
      </c>
      <c r="E11" s="232">
        <v>993</v>
      </c>
      <c r="F11" s="232">
        <v>644</v>
      </c>
      <c r="G11" s="232">
        <v>349</v>
      </c>
      <c r="H11" s="232">
        <v>35.15</v>
      </c>
      <c r="I11" s="232">
        <v>18</v>
      </c>
      <c r="J11" s="232"/>
      <c r="K11" s="232">
        <v>9</v>
      </c>
      <c r="L11" s="233">
        <v>322</v>
      </c>
      <c r="M11" s="232">
        <v>5</v>
      </c>
      <c r="N11" s="233"/>
      <c r="O11" s="230">
        <v>146</v>
      </c>
      <c r="P11" s="233"/>
      <c r="Q11" s="230">
        <v>40</v>
      </c>
      <c r="R11" s="233"/>
      <c r="S11" s="230">
        <v>22</v>
      </c>
      <c r="T11" s="233"/>
      <c r="U11" s="230">
        <v>3</v>
      </c>
      <c r="V11" s="233"/>
      <c r="W11" s="230">
        <v>3</v>
      </c>
      <c r="X11" s="233"/>
      <c r="Y11" s="230">
        <v>0</v>
      </c>
      <c r="Z11" s="233"/>
      <c r="AA11" s="230">
        <v>3</v>
      </c>
      <c r="AB11" s="233"/>
      <c r="AC11" s="230">
        <v>21</v>
      </c>
      <c r="AD11" s="233"/>
      <c r="AE11" s="230">
        <v>8</v>
      </c>
      <c r="AF11" s="233"/>
      <c r="AG11" s="230">
        <v>71</v>
      </c>
      <c r="AH11" s="233"/>
      <c r="AI11" s="24">
        <f t="shared" si="18"/>
        <v>993</v>
      </c>
    </row>
    <row r="12" spans="1:35" s="24" customFormat="1" x14ac:dyDescent="0.15">
      <c r="B12" s="25"/>
      <c r="C12" s="230" t="s">
        <v>27</v>
      </c>
      <c r="D12" s="231">
        <v>4</v>
      </c>
      <c r="E12" s="232">
        <v>1103</v>
      </c>
      <c r="F12" s="232">
        <v>521</v>
      </c>
      <c r="G12" s="232">
        <v>582</v>
      </c>
      <c r="H12" s="232">
        <v>52.77</v>
      </c>
      <c r="I12" s="232">
        <v>13</v>
      </c>
      <c r="J12" s="232"/>
      <c r="K12" s="232">
        <v>7</v>
      </c>
      <c r="L12" s="233">
        <v>562</v>
      </c>
      <c r="M12" s="232">
        <v>25</v>
      </c>
      <c r="N12" s="233"/>
      <c r="O12" s="230">
        <v>143</v>
      </c>
      <c r="P12" s="233"/>
      <c r="Q12" s="230">
        <v>134</v>
      </c>
      <c r="R12" s="233"/>
      <c r="S12" s="230">
        <v>22</v>
      </c>
      <c r="T12" s="233"/>
      <c r="U12" s="230">
        <v>1</v>
      </c>
      <c r="V12" s="233"/>
      <c r="W12" s="230">
        <v>4</v>
      </c>
      <c r="X12" s="233"/>
      <c r="Y12" s="230">
        <v>1</v>
      </c>
      <c r="Z12" s="233"/>
      <c r="AA12" s="230">
        <v>6</v>
      </c>
      <c r="AB12" s="233"/>
      <c r="AC12" s="230">
        <v>67</v>
      </c>
      <c r="AD12" s="233"/>
      <c r="AE12" s="230">
        <v>12</v>
      </c>
      <c r="AF12" s="233"/>
      <c r="AG12" s="230">
        <v>147</v>
      </c>
      <c r="AH12" s="233"/>
      <c r="AI12" s="24">
        <f t="shared" si="18"/>
        <v>1103</v>
      </c>
    </row>
    <row r="13" spans="1:35" s="24" customFormat="1" x14ac:dyDescent="0.15">
      <c r="B13" s="25"/>
      <c r="C13" s="230" t="s">
        <v>27</v>
      </c>
      <c r="D13" s="231">
        <v>5</v>
      </c>
      <c r="E13" s="232">
        <v>1689</v>
      </c>
      <c r="F13" s="232">
        <v>1057</v>
      </c>
      <c r="G13" s="232">
        <v>632</v>
      </c>
      <c r="H13" s="232">
        <v>37.42</v>
      </c>
      <c r="I13" s="232">
        <v>22</v>
      </c>
      <c r="J13" s="232"/>
      <c r="K13" s="232">
        <v>12</v>
      </c>
      <c r="L13" s="233">
        <v>598</v>
      </c>
      <c r="M13" s="232">
        <v>26</v>
      </c>
      <c r="N13" s="233"/>
      <c r="O13" s="230">
        <v>186</v>
      </c>
      <c r="P13" s="233"/>
      <c r="Q13" s="230">
        <v>117</v>
      </c>
      <c r="R13" s="233"/>
      <c r="S13" s="230">
        <v>14</v>
      </c>
      <c r="T13" s="233"/>
      <c r="U13" s="230">
        <v>12</v>
      </c>
      <c r="V13" s="233"/>
      <c r="W13" s="230">
        <v>5</v>
      </c>
      <c r="X13" s="233"/>
      <c r="Y13" s="230">
        <v>4</v>
      </c>
      <c r="Z13" s="233"/>
      <c r="AA13" s="230">
        <v>2</v>
      </c>
      <c r="AB13" s="233"/>
      <c r="AC13" s="230">
        <v>56</v>
      </c>
      <c r="AD13" s="233"/>
      <c r="AE13" s="230">
        <v>16</v>
      </c>
      <c r="AF13" s="233"/>
      <c r="AG13" s="230">
        <v>160</v>
      </c>
      <c r="AH13" s="233"/>
      <c r="AI13" s="24">
        <f t="shared" si="18"/>
        <v>1689</v>
      </c>
    </row>
    <row r="14" spans="1:35" s="24" customFormat="1" x14ac:dyDescent="0.15">
      <c r="B14" s="25"/>
      <c r="C14" s="230" t="s">
        <v>27</v>
      </c>
      <c r="D14" s="231">
        <v>6</v>
      </c>
      <c r="E14" s="232">
        <v>1232</v>
      </c>
      <c r="F14" s="232">
        <v>715</v>
      </c>
      <c r="G14" s="232">
        <v>517</v>
      </c>
      <c r="H14" s="232">
        <v>41.76</v>
      </c>
      <c r="I14" s="232">
        <v>6</v>
      </c>
      <c r="J14" s="232"/>
      <c r="K14" s="232">
        <v>7</v>
      </c>
      <c r="L14" s="233">
        <v>504</v>
      </c>
      <c r="M14" s="232">
        <v>13</v>
      </c>
      <c r="N14" s="233"/>
      <c r="O14" s="230">
        <v>167</v>
      </c>
      <c r="P14" s="233"/>
      <c r="Q14" s="230">
        <v>86</v>
      </c>
      <c r="R14" s="233"/>
      <c r="S14" s="230">
        <v>25</v>
      </c>
      <c r="T14" s="233"/>
      <c r="U14" s="230">
        <v>1</v>
      </c>
      <c r="V14" s="233"/>
      <c r="W14" s="230">
        <v>5</v>
      </c>
      <c r="X14" s="233"/>
      <c r="Y14" s="230">
        <v>2</v>
      </c>
      <c r="Z14" s="233"/>
      <c r="AA14" s="230">
        <v>3</v>
      </c>
      <c r="AB14" s="233"/>
      <c r="AC14" s="230">
        <v>70</v>
      </c>
      <c r="AD14" s="233"/>
      <c r="AE14" s="230">
        <v>9</v>
      </c>
      <c r="AF14" s="233"/>
      <c r="AG14" s="230">
        <v>123</v>
      </c>
      <c r="AH14" s="233"/>
      <c r="AI14" s="24">
        <f t="shared" si="18"/>
        <v>1232</v>
      </c>
    </row>
    <row r="15" spans="1:35" x14ac:dyDescent="0.15">
      <c r="A15" s="24">
        <v>1</v>
      </c>
      <c r="B15" s="25" t="s">
        <v>182</v>
      </c>
      <c r="C15" s="65" t="s">
        <v>50</v>
      </c>
      <c r="D15" s="66"/>
      <c r="E15" s="67">
        <f>SUM(E16:E18)</f>
        <v>1522</v>
      </c>
      <c r="F15" s="68">
        <f t="shared" ref="F15:O15" si="38">SUM(F16:F18)</f>
        <v>956</v>
      </c>
      <c r="G15" s="68">
        <f t="shared" si="38"/>
        <v>566</v>
      </c>
      <c r="H15" s="69">
        <f>G15/E15</f>
        <v>0.37187910643889621</v>
      </c>
      <c r="I15" s="68">
        <f t="shared" si="38"/>
        <v>30</v>
      </c>
      <c r="J15" s="70">
        <f>I15/E15</f>
        <v>1.9710906701708279E-2</v>
      </c>
      <c r="K15" s="68">
        <f t="shared" si="38"/>
        <v>13</v>
      </c>
      <c r="L15" s="71">
        <f t="shared" si="38"/>
        <v>523</v>
      </c>
      <c r="M15" s="68">
        <f t="shared" si="38"/>
        <v>13</v>
      </c>
      <c r="N15" s="72">
        <f>M15/$L15</f>
        <v>2.4856596558317401E-2</v>
      </c>
      <c r="O15" s="65">
        <f t="shared" si="38"/>
        <v>154</v>
      </c>
      <c r="P15" s="72">
        <f>O15/$L15</f>
        <v>0.29445506692160611</v>
      </c>
      <c r="Q15" s="65">
        <f t="shared" ref="Q15" si="39">SUM(Q16:Q18)</f>
        <v>49</v>
      </c>
      <c r="R15" s="72">
        <f t="shared" ref="R15" si="40">Q15/$L15</f>
        <v>9.3690248565965584E-2</v>
      </c>
      <c r="S15" s="65">
        <f t="shared" ref="S15" si="41">SUM(S16:S18)</f>
        <v>3</v>
      </c>
      <c r="T15" s="72">
        <f t="shared" ref="T15" si="42">S15/$L15</f>
        <v>5.7361376673040155E-3</v>
      </c>
      <c r="U15" s="65">
        <f t="shared" ref="U15" si="43">SUM(U16:U18)</f>
        <v>5</v>
      </c>
      <c r="V15" s="72">
        <f t="shared" ref="V15" si="44">U15/$L15</f>
        <v>9.5602294455066923E-3</v>
      </c>
      <c r="W15" s="65">
        <f t="shared" ref="W15" si="45">SUM(W16:W18)</f>
        <v>1</v>
      </c>
      <c r="X15" s="72">
        <f t="shared" ref="X15" si="46">W15/$L15</f>
        <v>1.9120458891013384E-3</v>
      </c>
      <c r="Y15" s="65">
        <f t="shared" ref="Y15" si="47">SUM(Y16:Y18)</f>
        <v>0</v>
      </c>
      <c r="Z15" s="72">
        <f t="shared" ref="Z15" si="48">Y15/$L15</f>
        <v>0</v>
      </c>
      <c r="AA15" s="65">
        <f t="shared" ref="AA15" si="49">SUM(AA16:AA18)</f>
        <v>2</v>
      </c>
      <c r="AB15" s="72">
        <f t="shared" ref="AB15" si="50">AA15/$L15</f>
        <v>3.8240917782026767E-3</v>
      </c>
      <c r="AC15" s="65">
        <f t="shared" ref="AC15" si="51">SUM(AC16:AC18)</f>
        <v>20</v>
      </c>
      <c r="AD15" s="72">
        <f t="shared" ref="AD15" si="52">AC15/$L15</f>
        <v>3.8240917782026769E-2</v>
      </c>
      <c r="AE15" s="65">
        <f t="shared" ref="AE15" si="53">SUM(AE16:AE18)</f>
        <v>4</v>
      </c>
      <c r="AF15" s="72">
        <f t="shared" ref="AF15" si="54">AE15/$L15</f>
        <v>7.6481835564053535E-3</v>
      </c>
      <c r="AG15" s="65">
        <f t="shared" ref="AG15" si="55">SUM(AG16:AG18)</f>
        <v>272</v>
      </c>
      <c r="AH15" s="72">
        <f t="shared" ref="AH15" si="56">AG15/$L15</f>
        <v>0.5200764818355641</v>
      </c>
      <c r="AI15">
        <f t="shared" si="18"/>
        <v>0</v>
      </c>
    </row>
    <row r="16" spans="1:35" s="24" customFormat="1" x14ac:dyDescent="0.15">
      <c r="B16" s="25"/>
      <c r="C16" s="230" t="s">
        <v>28</v>
      </c>
      <c r="D16" s="231">
        <v>1</v>
      </c>
      <c r="E16" s="232">
        <v>671</v>
      </c>
      <c r="F16" s="232">
        <v>448</v>
      </c>
      <c r="G16" s="232">
        <v>223</v>
      </c>
      <c r="H16" s="232">
        <v>33.229999999999997</v>
      </c>
      <c r="I16" s="232">
        <v>17</v>
      </c>
      <c r="J16" s="232"/>
      <c r="K16" s="232">
        <v>2</v>
      </c>
      <c r="L16" s="233">
        <v>204</v>
      </c>
      <c r="M16" s="232">
        <v>3</v>
      </c>
      <c r="N16" s="233"/>
      <c r="O16" s="230">
        <v>75</v>
      </c>
      <c r="P16" s="233"/>
      <c r="Q16" s="230">
        <v>16</v>
      </c>
      <c r="R16" s="233"/>
      <c r="S16" s="230">
        <v>1</v>
      </c>
      <c r="T16" s="233"/>
      <c r="U16" s="230">
        <v>3</v>
      </c>
      <c r="V16" s="233"/>
      <c r="W16" s="230">
        <v>0</v>
      </c>
      <c r="X16" s="233"/>
      <c r="Y16" s="230">
        <v>0</v>
      </c>
      <c r="Z16" s="233"/>
      <c r="AA16" s="230">
        <v>0</v>
      </c>
      <c r="AB16" s="233"/>
      <c r="AC16" s="230">
        <v>7</v>
      </c>
      <c r="AD16" s="233"/>
      <c r="AE16" s="230">
        <v>2</v>
      </c>
      <c r="AF16" s="233"/>
      <c r="AG16" s="230">
        <v>97</v>
      </c>
      <c r="AH16" s="233"/>
      <c r="AI16" s="24">
        <f t="shared" si="18"/>
        <v>671</v>
      </c>
    </row>
    <row r="17" spans="1:35" s="24" customFormat="1" x14ac:dyDescent="0.15">
      <c r="B17" s="25"/>
      <c r="C17" s="230" t="s">
        <v>80</v>
      </c>
      <c r="D17" s="231">
        <v>2</v>
      </c>
      <c r="E17" s="232">
        <v>401</v>
      </c>
      <c r="F17" s="232">
        <v>229</v>
      </c>
      <c r="G17" s="232">
        <v>172</v>
      </c>
      <c r="H17" s="232">
        <v>42.89</v>
      </c>
      <c r="I17" s="232">
        <v>0</v>
      </c>
      <c r="J17" s="232"/>
      <c r="K17" s="232">
        <v>10</v>
      </c>
      <c r="L17" s="233">
        <v>162</v>
      </c>
      <c r="M17" s="232">
        <v>7</v>
      </c>
      <c r="N17" s="233"/>
      <c r="O17" s="230">
        <v>41</v>
      </c>
      <c r="P17" s="233"/>
      <c r="Q17" s="230">
        <v>21</v>
      </c>
      <c r="R17" s="233"/>
      <c r="S17" s="230">
        <v>2</v>
      </c>
      <c r="T17" s="233"/>
      <c r="U17" s="230">
        <v>2</v>
      </c>
      <c r="V17" s="233"/>
      <c r="W17" s="230">
        <v>1</v>
      </c>
      <c r="X17" s="233"/>
      <c r="Y17" s="230">
        <v>0</v>
      </c>
      <c r="Z17" s="233"/>
      <c r="AA17" s="230">
        <v>2</v>
      </c>
      <c r="AB17" s="233"/>
      <c r="AC17" s="230">
        <v>7</v>
      </c>
      <c r="AD17" s="233"/>
      <c r="AE17" s="230">
        <v>0</v>
      </c>
      <c r="AF17" s="233"/>
      <c r="AG17" s="230">
        <v>79</v>
      </c>
      <c r="AH17" s="233"/>
      <c r="AI17" s="24">
        <f t="shared" si="18"/>
        <v>401</v>
      </c>
    </row>
    <row r="18" spans="1:35" s="24" customFormat="1" x14ac:dyDescent="0.15">
      <c r="B18" s="25"/>
      <c r="C18" s="230" t="s">
        <v>81</v>
      </c>
      <c r="D18" s="231">
        <v>3</v>
      </c>
      <c r="E18" s="232">
        <v>450</v>
      </c>
      <c r="F18" s="232">
        <v>279</v>
      </c>
      <c r="G18" s="232">
        <v>171</v>
      </c>
      <c r="H18" s="232">
        <v>38</v>
      </c>
      <c r="I18" s="232">
        <v>13</v>
      </c>
      <c r="J18" s="232"/>
      <c r="K18" s="232">
        <v>1</v>
      </c>
      <c r="L18" s="233">
        <v>157</v>
      </c>
      <c r="M18" s="232">
        <v>3</v>
      </c>
      <c r="N18" s="233"/>
      <c r="O18" s="230">
        <v>38</v>
      </c>
      <c r="P18" s="233"/>
      <c r="Q18" s="230">
        <v>12</v>
      </c>
      <c r="R18" s="233"/>
      <c r="S18" s="230">
        <v>0</v>
      </c>
      <c r="T18" s="233"/>
      <c r="U18" s="230">
        <v>0</v>
      </c>
      <c r="V18" s="233"/>
      <c r="W18" s="230">
        <v>0</v>
      </c>
      <c r="X18" s="233"/>
      <c r="Y18" s="230">
        <v>0</v>
      </c>
      <c r="Z18" s="233"/>
      <c r="AA18" s="230">
        <v>0</v>
      </c>
      <c r="AB18" s="233"/>
      <c r="AC18" s="230">
        <v>6</v>
      </c>
      <c r="AD18" s="233"/>
      <c r="AE18" s="230">
        <v>2</v>
      </c>
      <c r="AF18" s="233"/>
      <c r="AG18" s="230">
        <v>96</v>
      </c>
      <c r="AH18" s="233"/>
      <c r="AI18" s="24">
        <f t="shared" si="18"/>
        <v>450</v>
      </c>
    </row>
    <row r="19" spans="1:35" x14ac:dyDescent="0.15">
      <c r="A19" s="24">
        <v>3</v>
      </c>
      <c r="B19" s="25" t="s">
        <v>184</v>
      </c>
      <c r="C19" s="65" t="s">
        <v>51</v>
      </c>
      <c r="D19" s="66"/>
      <c r="E19" s="67">
        <f>SUM(E20:E24)</f>
        <v>6737</v>
      </c>
      <c r="F19" s="68">
        <f t="shared" ref="F19:O19" si="57">SUM(F20:F24)</f>
        <v>4510</v>
      </c>
      <c r="G19" s="68">
        <f t="shared" si="57"/>
        <v>2227</v>
      </c>
      <c r="H19" s="69">
        <f>G19/E19</f>
        <v>0.33056256493988423</v>
      </c>
      <c r="I19" s="68">
        <f t="shared" si="57"/>
        <v>46</v>
      </c>
      <c r="J19" s="70">
        <f>I19/E19</f>
        <v>6.8279649695710256E-3</v>
      </c>
      <c r="K19" s="68">
        <f t="shared" si="57"/>
        <v>44</v>
      </c>
      <c r="L19" s="71">
        <f t="shared" si="57"/>
        <v>2137</v>
      </c>
      <c r="M19" s="68">
        <f t="shared" si="57"/>
        <v>49</v>
      </c>
      <c r="N19" s="72">
        <f>M19/$L19</f>
        <v>2.2929340196537203E-2</v>
      </c>
      <c r="O19" s="68">
        <f t="shared" si="57"/>
        <v>587</v>
      </c>
      <c r="P19" s="72">
        <f>O19/$L19</f>
        <v>0.27468413664014973</v>
      </c>
      <c r="Q19" s="68">
        <f t="shared" ref="Q19" si="58">SUM(Q20:Q24)</f>
        <v>182</v>
      </c>
      <c r="R19" s="72">
        <f t="shared" ref="R19" si="59">Q19/$L19</f>
        <v>8.5166120729995326E-2</v>
      </c>
      <c r="S19" s="68">
        <f t="shared" ref="S19" si="60">SUM(S20:S24)</f>
        <v>56</v>
      </c>
      <c r="T19" s="72">
        <f t="shared" ref="T19" si="61">S19/$L19</f>
        <v>2.6204960224613945E-2</v>
      </c>
      <c r="U19" s="68">
        <f t="shared" ref="U19" si="62">SUM(U20:U24)</f>
        <v>13</v>
      </c>
      <c r="V19" s="72">
        <f t="shared" ref="V19" si="63">U19/$L19</f>
        <v>6.0832943378568089E-3</v>
      </c>
      <c r="W19" s="68">
        <f t="shared" ref="W19" si="64">SUM(W20:W24)</f>
        <v>29</v>
      </c>
      <c r="X19" s="72">
        <f t="shared" ref="X19" si="65">W19/$L19</f>
        <v>1.3570425830603651E-2</v>
      </c>
      <c r="Y19" s="68">
        <f t="shared" ref="Y19" si="66">SUM(Y20:Y24)</f>
        <v>4</v>
      </c>
      <c r="Z19" s="72">
        <f t="shared" ref="Z19" si="67">Y19/$L19</f>
        <v>1.8717828731867104E-3</v>
      </c>
      <c r="AA19" s="68">
        <f t="shared" ref="AA19" si="68">SUM(AA20:AA24)</f>
        <v>9</v>
      </c>
      <c r="AB19" s="72">
        <f t="shared" ref="AB19" si="69">AA19/$L19</f>
        <v>4.2115114646700987E-3</v>
      </c>
      <c r="AC19" s="68">
        <f t="shared" ref="AC19" si="70">SUM(AC20:AC24)</f>
        <v>137</v>
      </c>
      <c r="AD19" s="72">
        <f t="shared" ref="AD19" si="71">AC19/$L19</f>
        <v>6.4108563406644822E-2</v>
      </c>
      <c r="AE19" s="68">
        <f t="shared" ref="AE19" si="72">SUM(AE20:AE24)</f>
        <v>12</v>
      </c>
      <c r="AF19" s="72">
        <f t="shared" ref="AF19" si="73">AE19/$L19</f>
        <v>5.6153486195601307E-3</v>
      </c>
      <c r="AG19" s="68">
        <f t="shared" ref="AG19" si="74">SUM(AG20:AG24)</f>
        <v>1059</v>
      </c>
      <c r="AH19" s="72">
        <f t="shared" ref="AH19" si="75">AG19/$L19</f>
        <v>0.49555451567618158</v>
      </c>
      <c r="AI19">
        <f t="shared" si="18"/>
        <v>0</v>
      </c>
    </row>
    <row r="20" spans="1:35" s="24" customFormat="1" x14ac:dyDescent="0.15">
      <c r="B20" s="25"/>
      <c r="C20" s="230" t="s">
        <v>219</v>
      </c>
      <c r="D20" s="231">
        <v>1</v>
      </c>
      <c r="E20" s="232">
        <v>1392</v>
      </c>
      <c r="F20" s="232">
        <v>981</v>
      </c>
      <c r="G20" s="232">
        <v>411</v>
      </c>
      <c r="H20" s="232">
        <v>29.53</v>
      </c>
      <c r="I20" s="232">
        <v>8</v>
      </c>
      <c r="J20" s="232"/>
      <c r="K20" s="232">
        <v>10</v>
      </c>
      <c r="L20" s="233">
        <v>393</v>
      </c>
      <c r="M20" s="232">
        <v>8</v>
      </c>
      <c r="N20" s="233"/>
      <c r="O20" s="230">
        <v>116</v>
      </c>
      <c r="P20" s="233"/>
      <c r="Q20" s="230">
        <v>33</v>
      </c>
      <c r="R20" s="233"/>
      <c r="S20" s="230">
        <v>9</v>
      </c>
      <c r="T20" s="233"/>
      <c r="U20" s="230">
        <v>4</v>
      </c>
      <c r="V20" s="233"/>
      <c r="W20" s="230">
        <v>6</v>
      </c>
      <c r="X20" s="233"/>
      <c r="Y20" s="230">
        <v>4</v>
      </c>
      <c r="Z20" s="233"/>
      <c r="AA20" s="230">
        <v>0</v>
      </c>
      <c r="AB20" s="233"/>
      <c r="AC20" s="230">
        <v>29</v>
      </c>
      <c r="AD20" s="233"/>
      <c r="AE20" s="230">
        <v>2</v>
      </c>
      <c r="AF20" s="233"/>
      <c r="AG20" s="230">
        <v>182</v>
      </c>
      <c r="AH20" s="233"/>
      <c r="AI20" s="24">
        <f t="shared" si="18"/>
        <v>1392</v>
      </c>
    </row>
    <row r="21" spans="1:35" s="24" customFormat="1" x14ac:dyDescent="0.15">
      <c r="B21" s="25"/>
      <c r="C21" s="230" t="s">
        <v>220</v>
      </c>
      <c r="D21" s="231">
        <v>2</v>
      </c>
      <c r="E21" s="232">
        <v>1607</v>
      </c>
      <c r="F21" s="232">
        <v>1028</v>
      </c>
      <c r="G21" s="232">
        <v>579</v>
      </c>
      <c r="H21" s="232">
        <v>36.03</v>
      </c>
      <c r="I21" s="232">
        <v>6</v>
      </c>
      <c r="J21" s="232"/>
      <c r="K21" s="232">
        <v>15</v>
      </c>
      <c r="L21" s="233">
        <v>558</v>
      </c>
      <c r="M21" s="232">
        <v>15</v>
      </c>
      <c r="N21" s="233"/>
      <c r="O21" s="230">
        <v>156</v>
      </c>
      <c r="P21" s="233"/>
      <c r="Q21" s="230">
        <v>29</v>
      </c>
      <c r="R21" s="233"/>
      <c r="S21" s="230">
        <v>8</v>
      </c>
      <c r="T21" s="233"/>
      <c r="U21" s="230">
        <v>5</v>
      </c>
      <c r="V21" s="233"/>
      <c r="W21" s="230">
        <v>10</v>
      </c>
      <c r="X21" s="233"/>
      <c r="Y21" s="230">
        <v>0</v>
      </c>
      <c r="Z21" s="233"/>
      <c r="AA21" s="230">
        <v>5</v>
      </c>
      <c r="AB21" s="233"/>
      <c r="AC21" s="230">
        <v>29</v>
      </c>
      <c r="AD21" s="233"/>
      <c r="AE21" s="230">
        <v>6</v>
      </c>
      <c r="AF21" s="233"/>
      <c r="AG21" s="230">
        <v>295</v>
      </c>
      <c r="AH21" s="233"/>
      <c r="AI21" s="24">
        <f t="shared" si="18"/>
        <v>1607</v>
      </c>
    </row>
    <row r="22" spans="1:35" s="24" customFormat="1" x14ac:dyDescent="0.15">
      <c r="B22" s="25"/>
      <c r="C22" s="230" t="s">
        <v>221</v>
      </c>
      <c r="D22" s="231">
        <v>3</v>
      </c>
      <c r="E22" s="232">
        <v>1121</v>
      </c>
      <c r="F22" s="232">
        <v>672</v>
      </c>
      <c r="G22" s="232">
        <v>449</v>
      </c>
      <c r="H22" s="232">
        <v>40.049999999999997</v>
      </c>
      <c r="I22" s="232">
        <v>8</v>
      </c>
      <c r="J22" s="232"/>
      <c r="K22" s="232">
        <v>9</v>
      </c>
      <c r="L22" s="233">
        <v>432</v>
      </c>
      <c r="M22" s="232">
        <v>12</v>
      </c>
      <c r="N22" s="233"/>
      <c r="O22" s="230">
        <v>111</v>
      </c>
      <c r="P22" s="233"/>
      <c r="Q22" s="230">
        <v>58</v>
      </c>
      <c r="R22" s="233"/>
      <c r="S22" s="230">
        <v>18</v>
      </c>
      <c r="T22" s="233"/>
      <c r="U22" s="230">
        <v>1</v>
      </c>
      <c r="V22" s="233"/>
      <c r="W22" s="230">
        <v>6</v>
      </c>
      <c r="X22" s="233"/>
      <c r="Y22" s="230">
        <v>0</v>
      </c>
      <c r="Z22" s="233"/>
      <c r="AA22" s="230">
        <v>0</v>
      </c>
      <c r="AB22" s="233"/>
      <c r="AC22" s="230">
        <v>33</v>
      </c>
      <c r="AD22" s="233"/>
      <c r="AE22" s="230">
        <v>1</v>
      </c>
      <c r="AF22" s="233"/>
      <c r="AG22" s="230">
        <v>192</v>
      </c>
      <c r="AH22" s="233"/>
      <c r="AI22" s="24">
        <f t="shared" si="18"/>
        <v>1121</v>
      </c>
    </row>
    <row r="23" spans="1:35" s="24" customFormat="1" x14ac:dyDescent="0.15">
      <c r="B23" s="25"/>
      <c r="C23" s="230" t="s">
        <v>82</v>
      </c>
      <c r="D23" s="231">
        <v>4</v>
      </c>
      <c r="E23" s="232">
        <v>1408</v>
      </c>
      <c r="F23" s="232">
        <v>949</v>
      </c>
      <c r="G23" s="232">
        <v>459</v>
      </c>
      <c r="H23" s="232">
        <v>32.6</v>
      </c>
      <c r="I23" s="232">
        <v>5</v>
      </c>
      <c r="J23" s="232"/>
      <c r="K23" s="232">
        <v>7</v>
      </c>
      <c r="L23" s="233">
        <v>447</v>
      </c>
      <c r="M23" s="232">
        <v>10</v>
      </c>
      <c r="N23" s="233"/>
      <c r="O23" s="230">
        <v>126</v>
      </c>
      <c r="P23" s="233"/>
      <c r="Q23" s="230">
        <v>34</v>
      </c>
      <c r="R23" s="233"/>
      <c r="S23" s="230">
        <v>9</v>
      </c>
      <c r="T23" s="233"/>
      <c r="U23" s="230">
        <v>2</v>
      </c>
      <c r="V23" s="233"/>
      <c r="W23" s="230">
        <v>4</v>
      </c>
      <c r="X23" s="233"/>
      <c r="Y23" s="230">
        <v>0</v>
      </c>
      <c r="Z23" s="233"/>
      <c r="AA23" s="230">
        <v>2</v>
      </c>
      <c r="AB23" s="233"/>
      <c r="AC23" s="230">
        <v>31</v>
      </c>
      <c r="AD23" s="233"/>
      <c r="AE23" s="230">
        <v>2</v>
      </c>
      <c r="AF23" s="233"/>
      <c r="AG23" s="230">
        <v>227</v>
      </c>
      <c r="AH23" s="233"/>
      <c r="AI23" s="24">
        <f t="shared" si="18"/>
        <v>1408</v>
      </c>
    </row>
    <row r="24" spans="1:35" s="24" customFormat="1" x14ac:dyDescent="0.15">
      <c r="B24" s="25"/>
      <c r="C24" s="230" t="s">
        <v>83</v>
      </c>
      <c r="D24" s="231">
        <v>5</v>
      </c>
      <c r="E24" s="232">
        <v>1209</v>
      </c>
      <c r="F24" s="232">
        <v>880</v>
      </c>
      <c r="G24" s="232">
        <v>329</v>
      </c>
      <c r="H24" s="232">
        <v>27.21</v>
      </c>
      <c r="I24" s="232">
        <v>19</v>
      </c>
      <c r="J24" s="232"/>
      <c r="K24" s="232">
        <v>3</v>
      </c>
      <c r="L24" s="233">
        <v>307</v>
      </c>
      <c r="M24" s="232">
        <v>4</v>
      </c>
      <c r="N24" s="233"/>
      <c r="O24" s="230">
        <v>78</v>
      </c>
      <c r="P24" s="233"/>
      <c r="Q24" s="230">
        <v>28</v>
      </c>
      <c r="R24" s="233"/>
      <c r="S24" s="230">
        <v>12</v>
      </c>
      <c r="T24" s="233"/>
      <c r="U24" s="230">
        <v>1</v>
      </c>
      <c r="V24" s="233"/>
      <c r="W24" s="230">
        <v>3</v>
      </c>
      <c r="X24" s="233"/>
      <c r="Y24" s="230">
        <v>0</v>
      </c>
      <c r="Z24" s="233"/>
      <c r="AA24" s="230">
        <v>2</v>
      </c>
      <c r="AB24" s="233"/>
      <c r="AC24" s="230">
        <v>15</v>
      </c>
      <c r="AD24" s="233"/>
      <c r="AE24" s="230">
        <v>1</v>
      </c>
      <c r="AF24" s="233"/>
      <c r="AG24" s="230">
        <v>163</v>
      </c>
      <c r="AH24" s="233"/>
      <c r="AI24" s="24">
        <f t="shared" si="18"/>
        <v>1209</v>
      </c>
    </row>
    <row r="25" spans="1:35" x14ac:dyDescent="0.15">
      <c r="A25" s="24">
        <v>3</v>
      </c>
      <c r="B25" s="25" t="s">
        <v>183</v>
      </c>
      <c r="C25" s="65" t="s">
        <v>249</v>
      </c>
      <c r="D25" s="66"/>
      <c r="E25" s="67">
        <f>SUM(E26:E39)</f>
        <v>19063</v>
      </c>
      <c r="F25" s="68">
        <f>SUM(F26:F39)</f>
        <v>14077</v>
      </c>
      <c r="G25" s="68">
        <f>SUM(G26:G39)</f>
        <v>4986</v>
      </c>
      <c r="H25" s="69">
        <f>G25/E25</f>
        <v>0.26155379531028694</v>
      </c>
      <c r="I25" s="68">
        <f>SUM(I26:I39)</f>
        <v>181</v>
      </c>
      <c r="J25" s="70">
        <f>I25/E25</f>
        <v>9.4948329224151494E-3</v>
      </c>
      <c r="K25" s="68">
        <f>SUM(K26:K39)</f>
        <v>104</v>
      </c>
      <c r="L25" s="71">
        <f>SUM(L26:L39)</f>
        <v>4701</v>
      </c>
      <c r="M25" s="68">
        <f>SUM(M26:M39)</f>
        <v>144</v>
      </c>
      <c r="N25" s="72">
        <f>M25/$L25</f>
        <v>3.0631780472239949E-2</v>
      </c>
      <c r="O25" s="68">
        <f>SUM(O26:O39)</f>
        <v>1481</v>
      </c>
      <c r="P25" s="72">
        <f>O25/$L25</f>
        <v>0.3150393533290789</v>
      </c>
      <c r="Q25" s="68">
        <f t="shared" ref="Q25" si="76">SUM(Q26:Q39)</f>
        <v>785</v>
      </c>
      <c r="R25" s="72">
        <f t="shared" ref="R25" si="77">Q25/$L25</f>
        <v>0.1669857477132525</v>
      </c>
      <c r="S25" s="68">
        <f t="shared" ref="S25" si="78">SUM(S26:S39)</f>
        <v>183</v>
      </c>
      <c r="T25" s="72">
        <f t="shared" ref="T25" si="79">S25/$L25</f>
        <v>3.89278876834716E-2</v>
      </c>
      <c r="U25" s="68">
        <f t="shared" ref="U25" si="80">SUM(U26:U39)</f>
        <v>49</v>
      </c>
      <c r="V25" s="72">
        <f t="shared" ref="V25" si="81">U25/$L25</f>
        <v>1.0423314188470539E-2</v>
      </c>
      <c r="W25" s="68">
        <f t="shared" ref="W25" si="82">SUM(W26:W39)</f>
        <v>48</v>
      </c>
      <c r="X25" s="72">
        <f t="shared" ref="X25" si="83">W25/$L25</f>
        <v>1.021059349074665E-2</v>
      </c>
      <c r="Y25" s="68">
        <f t="shared" ref="Y25" si="84">SUM(Y26:Y39)</f>
        <v>21</v>
      </c>
      <c r="Z25" s="72">
        <f t="shared" ref="Z25" si="85">Y25/$L25</f>
        <v>4.4671346522016592E-3</v>
      </c>
      <c r="AA25" s="68">
        <f t="shared" ref="AA25" si="86">SUM(AA26:AA39)</f>
        <v>28</v>
      </c>
      <c r="AB25" s="72">
        <f t="shared" ref="AB25" si="87">AA25/$L25</f>
        <v>5.9561795362688789E-3</v>
      </c>
      <c r="AC25" s="68">
        <f t="shared" ref="AC25" si="88">SUM(AC26:AC39)</f>
        <v>467</v>
      </c>
      <c r="AD25" s="72">
        <f t="shared" ref="AD25" si="89">AC25/$L25</f>
        <v>9.9340565837055944E-2</v>
      </c>
      <c r="AE25" s="68">
        <f t="shared" ref="AE25" si="90">SUM(AE26:AE39)</f>
        <v>94</v>
      </c>
      <c r="AF25" s="72">
        <f t="shared" ref="AF25" si="91">AE25/$L25</f>
        <v>1.9995745586045523E-2</v>
      </c>
      <c r="AG25" s="68">
        <f t="shared" ref="AG25" si="92">SUM(AG26:AG39)</f>
        <v>1401</v>
      </c>
      <c r="AH25" s="72">
        <f t="shared" ref="AH25" si="93">AG25/$L25</f>
        <v>0.29802169751116786</v>
      </c>
      <c r="AI25">
        <f t="shared" si="18"/>
        <v>0</v>
      </c>
    </row>
    <row r="26" spans="1:35" s="24" customFormat="1" x14ac:dyDescent="0.15">
      <c r="B26" s="25"/>
      <c r="C26" s="230" t="s">
        <v>250</v>
      </c>
      <c r="D26" s="231">
        <v>1</v>
      </c>
      <c r="E26" s="232">
        <v>1469</v>
      </c>
      <c r="F26" s="232">
        <v>1146</v>
      </c>
      <c r="G26" s="232">
        <v>323</v>
      </c>
      <c r="H26" s="232">
        <v>78.010000000000005</v>
      </c>
      <c r="I26" s="232">
        <v>20</v>
      </c>
      <c r="J26" s="232"/>
      <c r="K26" s="232">
        <v>10</v>
      </c>
      <c r="L26" s="233">
        <v>293</v>
      </c>
      <c r="M26" s="232">
        <v>12</v>
      </c>
      <c r="N26" s="233"/>
      <c r="O26" s="230">
        <v>103</v>
      </c>
      <c r="P26" s="233"/>
      <c r="Q26" s="230">
        <v>52</v>
      </c>
      <c r="R26" s="233"/>
      <c r="S26" s="230">
        <v>12</v>
      </c>
      <c r="T26" s="233"/>
      <c r="U26" s="230">
        <v>4</v>
      </c>
      <c r="V26" s="233"/>
      <c r="W26" s="230">
        <v>3</v>
      </c>
      <c r="X26" s="233"/>
      <c r="Y26" s="230">
        <v>1</v>
      </c>
      <c r="Z26" s="233"/>
      <c r="AA26" s="230">
        <v>2</v>
      </c>
      <c r="AB26" s="233"/>
      <c r="AC26" s="230">
        <v>27</v>
      </c>
      <c r="AD26" s="233"/>
      <c r="AE26" s="230">
        <v>4</v>
      </c>
      <c r="AF26" s="233"/>
      <c r="AG26" s="230">
        <v>73</v>
      </c>
      <c r="AH26" s="233"/>
      <c r="AI26" s="24">
        <f t="shared" si="18"/>
        <v>1469</v>
      </c>
    </row>
    <row r="27" spans="1:35" s="24" customFormat="1" x14ac:dyDescent="0.15">
      <c r="B27" s="25"/>
      <c r="C27" s="230" t="s">
        <v>250</v>
      </c>
      <c r="D27" s="231">
        <v>2</v>
      </c>
      <c r="E27" s="232">
        <v>1436</v>
      </c>
      <c r="F27" s="232">
        <v>1097</v>
      </c>
      <c r="G27" s="232">
        <v>339</v>
      </c>
      <c r="H27" s="232">
        <v>23.61</v>
      </c>
      <c r="I27" s="232">
        <v>16</v>
      </c>
      <c r="J27" s="232"/>
      <c r="K27" s="232">
        <v>7</v>
      </c>
      <c r="L27" s="233">
        <v>316</v>
      </c>
      <c r="M27" s="232">
        <v>10</v>
      </c>
      <c r="N27" s="233"/>
      <c r="O27" s="230">
        <v>114</v>
      </c>
      <c r="P27" s="233"/>
      <c r="Q27" s="230">
        <v>45</v>
      </c>
      <c r="R27" s="233"/>
      <c r="S27" s="230">
        <v>9</v>
      </c>
      <c r="T27" s="233"/>
      <c r="U27" s="230">
        <v>7</v>
      </c>
      <c r="V27" s="233"/>
      <c r="W27" s="230">
        <v>4</v>
      </c>
      <c r="X27" s="233"/>
      <c r="Y27" s="230">
        <v>1</v>
      </c>
      <c r="Z27" s="233"/>
      <c r="AA27" s="230">
        <v>1</v>
      </c>
      <c r="AB27" s="233"/>
      <c r="AC27" s="230">
        <v>24</v>
      </c>
      <c r="AD27" s="233"/>
      <c r="AE27" s="230">
        <v>6</v>
      </c>
      <c r="AF27" s="233"/>
      <c r="AG27" s="230">
        <v>95</v>
      </c>
      <c r="AH27" s="233"/>
      <c r="AI27" s="24">
        <f t="shared" si="18"/>
        <v>1436</v>
      </c>
    </row>
    <row r="28" spans="1:35" s="24" customFormat="1" x14ac:dyDescent="0.15">
      <c r="B28" s="25"/>
      <c r="C28" s="230" t="s">
        <v>250</v>
      </c>
      <c r="D28" s="231">
        <v>3</v>
      </c>
      <c r="E28" s="232">
        <v>1121</v>
      </c>
      <c r="F28" s="232">
        <v>832</v>
      </c>
      <c r="G28" s="232">
        <v>289</v>
      </c>
      <c r="H28" s="232">
        <v>25.78</v>
      </c>
      <c r="I28" s="232">
        <v>8</v>
      </c>
      <c r="J28" s="232"/>
      <c r="K28" s="232">
        <v>2</v>
      </c>
      <c r="L28" s="233">
        <f>SUM(M28,O28,Q28,S28,U28,W28,Y28,AA28,AC28,AE28,AG28)</f>
        <v>279</v>
      </c>
      <c r="M28" s="232">
        <v>6</v>
      </c>
      <c r="N28" s="233"/>
      <c r="O28" s="230">
        <v>108</v>
      </c>
      <c r="P28" s="233"/>
      <c r="Q28" s="230">
        <v>45</v>
      </c>
      <c r="R28" s="233"/>
      <c r="S28" s="230">
        <v>2</v>
      </c>
      <c r="T28" s="233"/>
      <c r="U28" s="230">
        <v>4</v>
      </c>
      <c r="V28" s="233"/>
      <c r="W28" s="230">
        <v>3</v>
      </c>
      <c r="X28" s="233"/>
      <c r="Y28" s="230">
        <v>0</v>
      </c>
      <c r="Z28" s="233"/>
      <c r="AA28" s="230">
        <v>2</v>
      </c>
      <c r="AB28" s="233"/>
      <c r="AC28" s="230">
        <v>19</v>
      </c>
      <c r="AD28" s="233"/>
      <c r="AE28" s="230">
        <v>2</v>
      </c>
      <c r="AF28" s="233"/>
      <c r="AG28" s="230">
        <v>88</v>
      </c>
      <c r="AH28" s="233"/>
      <c r="AI28" s="24">
        <f t="shared" si="18"/>
        <v>1121</v>
      </c>
    </row>
    <row r="29" spans="1:35" s="24" customFormat="1" x14ac:dyDescent="0.15">
      <c r="B29" s="25"/>
      <c r="C29" s="230" t="s">
        <v>250</v>
      </c>
      <c r="D29" s="231">
        <v>4</v>
      </c>
      <c r="E29" s="232">
        <v>1762</v>
      </c>
      <c r="F29" s="232">
        <v>1078</v>
      </c>
      <c r="G29" s="232">
        <v>684</v>
      </c>
      <c r="H29" s="232">
        <v>38.82</v>
      </c>
      <c r="I29" s="232">
        <v>0</v>
      </c>
      <c r="J29" s="232"/>
      <c r="K29" s="232">
        <v>27</v>
      </c>
      <c r="L29" s="233">
        <v>657</v>
      </c>
      <c r="M29" s="232">
        <v>22</v>
      </c>
      <c r="N29" s="233"/>
      <c r="O29" s="230">
        <v>154</v>
      </c>
      <c r="P29" s="233"/>
      <c r="Q29" s="230">
        <v>149</v>
      </c>
      <c r="R29" s="233"/>
      <c r="S29" s="230">
        <v>32</v>
      </c>
      <c r="T29" s="233"/>
      <c r="U29" s="230">
        <v>4</v>
      </c>
      <c r="V29" s="233"/>
      <c r="W29" s="230">
        <v>3</v>
      </c>
      <c r="X29" s="233"/>
      <c r="Y29" s="230">
        <v>3</v>
      </c>
      <c r="Z29" s="233"/>
      <c r="AA29" s="230">
        <v>5</v>
      </c>
      <c r="AB29" s="233"/>
      <c r="AC29" s="230">
        <v>73</v>
      </c>
      <c r="AD29" s="233"/>
      <c r="AE29" s="230">
        <v>17</v>
      </c>
      <c r="AF29" s="233"/>
      <c r="AG29" s="230">
        <v>195</v>
      </c>
      <c r="AH29" s="233"/>
      <c r="AI29" s="24">
        <f t="shared" si="18"/>
        <v>1762</v>
      </c>
    </row>
    <row r="30" spans="1:35" s="24" customFormat="1" x14ac:dyDescent="0.15">
      <c r="B30" s="25"/>
      <c r="C30" s="230" t="s">
        <v>250</v>
      </c>
      <c r="D30" s="231">
        <v>5</v>
      </c>
      <c r="E30" s="232">
        <v>1369</v>
      </c>
      <c r="F30" s="232">
        <v>911</v>
      </c>
      <c r="G30" s="232">
        <v>458</v>
      </c>
      <c r="H30" s="232">
        <v>33.46</v>
      </c>
      <c r="I30" s="232">
        <v>19</v>
      </c>
      <c r="J30" s="232"/>
      <c r="K30" s="232">
        <v>9</v>
      </c>
      <c r="L30" s="233">
        <v>430</v>
      </c>
      <c r="M30" s="232">
        <v>15</v>
      </c>
      <c r="N30" s="233"/>
      <c r="O30" s="230">
        <v>113</v>
      </c>
      <c r="P30" s="233"/>
      <c r="Q30" s="230">
        <v>69</v>
      </c>
      <c r="R30" s="233"/>
      <c r="S30" s="230">
        <v>21</v>
      </c>
      <c r="T30" s="233"/>
      <c r="U30" s="230">
        <v>0</v>
      </c>
      <c r="V30" s="233"/>
      <c r="W30" s="230">
        <v>9</v>
      </c>
      <c r="X30" s="233"/>
      <c r="Y30" s="230">
        <v>4</v>
      </c>
      <c r="Z30" s="233"/>
      <c r="AA30" s="230">
        <v>4</v>
      </c>
      <c r="AB30" s="233"/>
      <c r="AC30" s="230">
        <v>33</v>
      </c>
      <c r="AD30" s="233"/>
      <c r="AE30" s="230">
        <v>3</v>
      </c>
      <c r="AF30" s="233"/>
      <c r="AG30" s="230">
        <v>159</v>
      </c>
      <c r="AH30" s="233"/>
      <c r="AI30" s="24">
        <f t="shared" si="18"/>
        <v>1369</v>
      </c>
    </row>
    <row r="31" spans="1:35" s="24" customFormat="1" x14ac:dyDescent="0.15">
      <c r="B31" s="25"/>
      <c r="C31" s="230" t="s">
        <v>250</v>
      </c>
      <c r="D31" s="231">
        <v>6</v>
      </c>
      <c r="E31" s="232">
        <v>1137</v>
      </c>
      <c r="F31" s="232">
        <v>847</v>
      </c>
      <c r="G31" s="232">
        <v>290</v>
      </c>
      <c r="H31" s="232">
        <v>25.51</v>
      </c>
      <c r="I31" s="232">
        <v>11</v>
      </c>
      <c r="J31" s="232"/>
      <c r="K31" s="232">
        <v>4</v>
      </c>
      <c r="L31" s="233">
        <v>275</v>
      </c>
      <c r="M31" s="232">
        <v>10</v>
      </c>
      <c r="N31" s="233"/>
      <c r="O31" s="230">
        <v>85</v>
      </c>
      <c r="P31" s="233"/>
      <c r="Q31" s="230">
        <v>48</v>
      </c>
      <c r="R31" s="233"/>
      <c r="S31" s="230">
        <v>11</v>
      </c>
      <c r="T31" s="233"/>
      <c r="U31" s="230">
        <v>1</v>
      </c>
      <c r="V31" s="233"/>
      <c r="W31" s="230">
        <v>1</v>
      </c>
      <c r="X31" s="233"/>
      <c r="Y31" s="230">
        <v>2</v>
      </c>
      <c r="Z31" s="233"/>
      <c r="AA31" s="230">
        <v>2</v>
      </c>
      <c r="AB31" s="233"/>
      <c r="AC31" s="230">
        <v>29</v>
      </c>
      <c r="AD31" s="233"/>
      <c r="AE31" s="230">
        <v>9</v>
      </c>
      <c r="AF31" s="233"/>
      <c r="AG31" s="230">
        <v>77</v>
      </c>
      <c r="AH31" s="233"/>
      <c r="AI31" s="24">
        <f t="shared" si="18"/>
        <v>1137</v>
      </c>
    </row>
    <row r="32" spans="1:35" s="24" customFormat="1" x14ac:dyDescent="0.15">
      <c r="B32" s="25"/>
      <c r="C32" s="230" t="s">
        <v>250</v>
      </c>
      <c r="D32" s="231">
        <v>7</v>
      </c>
      <c r="E32" s="232">
        <v>1052</v>
      </c>
      <c r="F32" s="232">
        <v>894</v>
      </c>
      <c r="G32" s="232">
        <v>158</v>
      </c>
      <c r="H32" s="232">
        <v>15.02</v>
      </c>
      <c r="I32" s="232">
        <v>8</v>
      </c>
      <c r="J32" s="232"/>
      <c r="K32" s="232">
        <v>1</v>
      </c>
      <c r="L32" s="233">
        <v>149</v>
      </c>
      <c r="M32" s="232">
        <v>4</v>
      </c>
      <c r="N32" s="233"/>
      <c r="O32" s="230">
        <v>41</v>
      </c>
      <c r="P32" s="233"/>
      <c r="Q32" s="230">
        <v>16</v>
      </c>
      <c r="R32" s="233"/>
      <c r="S32" s="230">
        <v>10</v>
      </c>
      <c r="T32" s="233"/>
      <c r="U32" s="230">
        <v>2</v>
      </c>
      <c r="V32" s="233"/>
      <c r="W32" s="230">
        <v>2</v>
      </c>
      <c r="X32" s="233"/>
      <c r="Y32" s="230">
        <v>0</v>
      </c>
      <c r="Z32" s="233"/>
      <c r="AA32" s="230">
        <v>1</v>
      </c>
      <c r="AB32" s="233"/>
      <c r="AC32" s="230">
        <v>17</v>
      </c>
      <c r="AD32" s="233"/>
      <c r="AE32" s="230">
        <v>4</v>
      </c>
      <c r="AF32" s="233"/>
      <c r="AG32" s="230">
        <v>52</v>
      </c>
      <c r="AH32" s="233"/>
      <c r="AI32" s="24">
        <f t="shared" si="18"/>
        <v>1052</v>
      </c>
    </row>
    <row r="33" spans="1:35" s="24" customFormat="1" x14ac:dyDescent="0.15">
      <c r="B33" s="25"/>
      <c r="C33" s="230" t="s">
        <v>250</v>
      </c>
      <c r="D33" s="231">
        <v>8</v>
      </c>
      <c r="E33" s="232">
        <v>1125</v>
      </c>
      <c r="F33" s="232">
        <v>940</v>
      </c>
      <c r="G33" s="232">
        <v>185</v>
      </c>
      <c r="H33" s="232">
        <v>16.440000000000001</v>
      </c>
      <c r="I33" s="232">
        <v>14</v>
      </c>
      <c r="J33" s="232"/>
      <c r="K33" s="232">
        <v>4</v>
      </c>
      <c r="L33" s="233">
        <v>167</v>
      </c>
      <c r="M33" s="232">
        <v>2</v>
      </c>
      <c r="N33" s="233"/>
      <c r="O33" s="230">
        <v>74</v>
      </c>
      <c r="P33" s="233"/>
      <c r="Q33" s="230">
        <v>27</v>
      </c>
      <c r="R33" s="233"/>
      <c r="S33" s="230">
        <v>4</v>
      </c>
      <c r="T33" s="233"/>
      <c r="U33" s="230">
        <v>1</v>
      </c>
      <c r="V33" s="233"/>
      <c r="W33" s="230">
        <v>3</v>
      </c>
      <c r="X33" s="233"/>
      <c r="Y33" s="230">
        <v>0</v>
      </c>
      <c r="Z33" s="233"/>
      <c r="AA33" s="230">
        <v>2</v>
      </c>
      <c r="AB33" s="233"/>
      <c r="AC33" s="230">
        <v>13</v>
      </c>
      <c r="AD33" s="233"/>
      <c r="AE33" s="230">
        <v>3</v>
      </c>
      <c r="AF33" s="233"/>
      <c r="AG33" s="230">
        <v>38</v>
      </c>
      <c r="AH33" s="233"/>
      <c r="AI33" s="24">
        <f t="shared" si="18"/>
        <v>1125</v>
      </c>
    </row>
    <row r="34" spans="1:35" s="24" customFormat="1" x14ac:dyDescent="0.15">
      <c r="B34" s="25"/>
      <c r="C34" s="230" t="s">
        <v>250</v>
      </c>
      <c r="D34" s="231">
        <v>9</v>
      </c>
      <c r="E34" s="232">
        <v>960</v>
      </c>
      <c r="F34" s="232">
        <v>759</v>
      </c>
      <c r="G34" s="232">
        <v>201</v>
      </c>
      <c r="H34" s="232">
        <v>20.94</v>
      </c>
      <c r="I34" s="232">
        <v>9</v>
      </c>
      <c r="J34" s="232"/>
      <c r="K34" s="232">
        <v>8</v>
      </c>
      <c r="L34" s="233">
        <v>184</v>
      </c>
      <c r="M34" s="232">
        <v>5</v>
      </c>
      <c r="N34" s="233"/>
      <c r="O34" s="230">
        <v>66</v>
      </c>
      <c r="P34" s="233"/>
      <c r="Q34" s="230">
        <v>21</v>
      </c>
      <c r="R34" s="233"/>
      <c r="S34" s="230">
        <v>7</v>
      </c>
      <c r="T34" s="233"/>
      <c r="U34" s="230">
        <v>1</v>
      </c>
      <c r="V34" s="233"/>
      <c r="W34" s="230">
        <v>2</v>
      </c>
      <c r="X34" s="233"/>
      <c r="Y34" s="230">
        <v>0</v>
      </c>
      <c r="Z34" s="233"/>
      <c r="AA34" s="230">
        <v>1</v>
      </c>
      <c r="AB34" s="233"/>
      <c r="AC34" s="230">
        <v>12</v>
      </c>
      <c r="AD34" s="233"/>
      <c r="AE34" s="230">
        <v>3</v>
      </c>
      <c r="AF34" s="233"/>
      <c r="AG34" s="230">
        <v>66</v>
      </c>
      <c r="AH34" s="233"/>
      <c r="AI34" s="24">
        <f t="shared" si="18"/>
        <v>960</v>
      </c>
    </row>
    <row r="35" spans="1:35" s="24" customFormat="1" x14ac:dyDescent="0.15">
      <c r="B35" s="25"/>
      <c r="C35" s="230" t="s">
        <v>250</v>
      </c>
      <c r="D35" s="231">
        <v>10</v>
      </c>
      <c r="E35" s="232">
        <v>1364</v>
      </c>
      <c r="F35" s="232">
        <v>862</v>
      </c>
      <c r="G35" s="232">
        <v>502</v>
      </c>
      <c r="H35" s="232">
        <v>36.799999999999997</v>
      </c>
      <c r="I35" s="232">
        <v>10</v>
      </c>
      <c r="J35" s="232"/>
      <c r="K35" s="232">
        <v>4</v>
      </c>
      <c r="L35" s="233">
        <v>488</v>
      </c>
      <c r="M35" s="232">
        <v>28</v>
      </c>
      <c r="N35" s="233"/>
      <c r="O35" s="230">
        <v>115</v>
      </c>
      <c r="P35" s="233"/>
      <c r="Q35" s="230">
        <v>111</v>
      </c>
      <c r="R35" s="233"/>
      <c r="S35" s="230">
        <v>20</v>
      </c>
      <c r="T35" s="233"/>
      <c r="U35" s="230">
        <v>3</v>
      </c>
      <c r="V35" s="233"/>
      <c r="W35" s="230">
        <v>5</v>
      </c>
      <c r="X35" s="233"/>
      <c r="Y35" s="230">
        <v>0</v>
      </c>
      <c r="Z35" s="233"/>
      <c r="AA35" s="230">
        <v>2</v>
      </c>
      <c r="AB35" s="233"/>
      <c r="AC35" s="230">
        <v>77</v>
      </c>
      <c r="AD35" s="233"/>
      <c r="AE35" s="230">
        <v>8</v>
      </c>
      <c r="AF35" s="233"/>
      <c r="AG35" s="230">
        <v>119</v>
      </c>
      <c r="AH35" s="233"/>
      <c r="AI35" s="24">
        <f t="shared" si="18"/>
        <v>1364</v>
      </c>
    </row>
    <row r="36" spans="1:35" s="24" customFormat="1" x14ac:dyDescent="0.15">
      <c r="B36" s="25"/>
      <c r="C36" s="230" t="s">
        <v>250</v>
      </c>
      <c r="D36" s="231">
        <v>11</v>
      </c>
      <c r="E36" s="232">
        <v>1429</v>
      </c>
      <c r="F36" s="232">
        <v>1041</v>
      </c>
      <c r="G36" s="232">
        <v>388</v>
      </c>
      <c r="H36" s="232">
        <v>27.15</v>
      </c>
      <c r="I36" s="232">
        <v>22</v>
      </c>
      <c r="J36" s="232"/>
      <c r="K36" s="232">
        <v>9</v>
      </c>
      <c r="L36" s="233">
        <v>357</v>
      </c>
      <c r="M36" s="232">
        <v>9</v>
      </c>
      <c r="N36" s="233"/>
      <c r="O36" s="230">
        <v>127</v>
      </c>
      <c r="P36" s="233"/>
      <c r="Q36" s="230">
        <v>47</v>
      </c>
      <c r="R36" s="233"/>
      <c r="S36" s="230">
        <v>13</v>
      </c>
      <c r="T36" s="233"/>
      <c r="U36" s="230">
        <v>6</v>
      </c>
      <c r="V36" s="233"/>
      <c r="W36" s="230">
        <v>2</v>
      </c>
      <c r="X36" s="233"/>
      <c r="Y36" s="230">
        <v>1</v>
      </c>
      <c r="Z36" s="233"/>
      <c r="AA36" s="230">
        <v>2</v>
      </c>
      <c r="AB36" s="233"/>
      <c r="AC36" s="230">
        <v>37</v>
      </c>
      <c r="AD36" s="233"/>
      <c r="AE36" s="230">
        <v>8</v>
      </c>
      <c r="AF36" s="233"/>
      <c r="AG36" s="230">
        <v>105</v>
      </c>
      <c r="AH36" s="233"/>
      <c r="AI36" s="24">
        <f t="shared" si="18"/>
        <v>1429</v>
      </c>
    </row>
    <row r="37" spans="1:35" s="24" customFormat="1" x14ac:dyDescent="0.15">
      <c r="B37" s="25"/>
      <c r="C37" s="230" t="s">
        <v>250</v>
      </c>
      <c r="D37" s="231">
        <v>12</v>
      </c>
      <c r="E37" s="232">
        <v>1766</v>
      </c>
      <c r="F37" s="232">
        <v>1358</v>
      </c>
      <c r="G37" s="232">
        <v>408</v>
      </c>
      <c r="H37" s="232">
        <v>23.1</v>
      </c>
      <c r="I37" s="232">
        <v>14</v>
      </c>
      <c r="J37" s="232"/>
      <c r="K37" s="232">
        <v>8</v>
      </c>
      <c r="L37" s="233">
        <v>386</v>
      </c>
      <c r="M37" s="232">
        <v>13</v>
      </c>
      <c r="N37" s="233"/>
      <c r="O37" s="230">
        <v>128</v>
      </c>
      <c r="P37" s="233"/>
      <c r="Q37" s="230">
        <v>51</v>
      </c>
      <c r="R37" s="233"/>
      <c r="S37" s="230">
        <v>17</v>
      </c>
      <c r="T37" s="233"/>
      <c r="U37" s="230">
        <v>4</v>
      </c>
      <c r="V37" s="233"/>
      <c r="W37" s="230">
        <v>4</v>
      </c>
      <c r="X37" s="233"/>
      <c r="Y37" s="230">
        <v>5</v>
      </c>
      <c r="Z37" s="233"/>
      <c r="AA37" s="230">
        <v>1</v>
      </c>
      <c r="AB37" s="233"/>
      <c r="AC37" s="230">
        <v>43</v>
      </c>
      <c r="AD37" s="233"/>
      <c r="AE37" s="230">
        <v>9</v>
      </c>
      <c r="AF37" s="233"/>
      <c r="AG37" s="230">
        <v>111</v>
      </c>
      <c r="AH37" s="233"/>
      <c r="AI37" s="24">
        <f t="shared" si="18"/>
        <v>1766</v>
      </c>
    </row>
    <row r="38" spans="1:35" s="24" customFormat="1" x14ac:dyDescent="0.15">
      <c r="B38" s="25"/>
      <c r="C38" s="230" t="s">
        <v>250</v>
      </c>
      <c r="D38" s="231">
        <v>13</v>
      </c>
      <c r="E38" s="232">
        <v>1423</v>
      </c>
      <c r="F38" s="232">
        <v>1085</v>
      </c>
      <c r="G38" s="232">
        <v>338</v>
      </c>
      <c r="H38" s="232">
        <v>23.75</v>
      </c>
      <c r="I38" s="232">
        <v>10</v>
      </c>
      <c r="J38" s="232"/>
      <c r="K38" s="232">
        <v>6</v>
      </c>
      <c r="L38" s="233">
        <v>322</v>
      </c>
      <c r="M38" s="232">
        <v>2</v>
      </c>
      <c r="N38" s="233"/>
      <c r="O38" s="230">
        <v>146</v>
      </c>
      <c r="P38" s="233"/>
      <c r="Q38" s="230">
        <v>27</v>
      </c>
      <c r="R38" s="233"/>
      <c r="S38" s="230">
        <v>8</v>
      </c>
      <c r="T38" s="233"/>
      <c r="U38" s="230">
        <v>6</v>
      </c>
      <c r="V38" s="233"/>
      <c r="W38" s="230">
        <v>3</v>
      </c>
      <c r="X38" s="233"/>
      <c r="Y38" s="230">
        <v>2</v>
      </c>
      <c r="Z38" s="233"/>
      <c r="AA38" s="230">
        <v>0</v>
      </c>
      <c r="AB38" s="233"/>
      <c r="AC38" s="230">
        <v>21</v>
      </c>
      <c r="AD38" s="233"/>
      <c r="AE38" s="230">
        <v>1</v>
      </c>
      <c r="AF38" s="233"/>
      <c r="AG38" s="230">
        <v>106</v>
      </c>
      <c r="AH38" s="233"/>
      <c r="AI38" s="24">
        <f t="shared" si="18"/>
        <v>1423</v>
      </c>
    </row>
    <row r="39" spans="1:35" s="24" customFormat="1" x14ac:dyDescent="0.15">
      <c r="B39" s="25"/>
      <c r="C39" s="230" t="s">
        <v>250</v>
      </c>
      <c r="D39" s="231">
        <v>14</v>
      </c>
      <c r="E39" s="232">
        <v>1650</v>
      </c>
      <c r="F39" s="232">
        <v>1227</v>
      </c>
      <c r="G39" s="232">
        <v>423</v>
      </c>
      <c r="H39" s="232">
        <v>25.64</v>
      </c>
      <c r="I39" s="232">
        <v>20</v>
      </c>
      <c r="J39" s="232"/>
      <c r="K39" s="232">
        <v>5</v>
      </c>
      <c r="L39" s="233">
        <v>398</v>
      </c>
      <c r="M39" s="232">
        <v>6</v>
      </c>
      <c r="N39" s="233"/>
      <c r="O39" s="230">
        <v>107</v>
      </c>
      <c r="P39" s="233"/>
      <c r="Q39" s="230">
        <v>77</v>
      </c>
      <c r="R39" s="233"/>
      <c r="S39" s="230">
        <v>17</v>
      </c>
      <c r="T39" s="233"/>
      <c r="U39" s="230">
        <v>6</v>
      </c>
      <c r="V39" s="233"/>
      <c r="W39" s="230">
        <v>4</v>
      </c>
      <c r="X39" s="233"/>
      <c r="Y39" s="230">
        <v>2</v>
      </c>
      <c r="Z39" s="233"/>
      <c r="AA39" s="230">
        <v>3</v>
      </c>
      <c r="AB39" s="233"/>
      <c r="AC39" s="230">
        <v>42</v>
      </c>
      <c r="AD39" s="233"/>
      <c r="AE39" s="230">
        <v>17</v>
      </c>
      <c r="AF39" s="233"/>
      <c r="AG39" s="230">
        <v>117</v>
      </c>
      <c r="AH39" s="233"/>
      <c r="AI39" s="24">
        <f t="shared" si="18"/>
        <v>1650</v>
      </c>
    </row>
    <row r="40" spans="1:35" x14ac:dyDescent="0.15">
      <c r="A40" s="24">
        <v>1</v>
      </c>
      <c r="B40" s="25" t="s">
        <v>182</v>
      </c>
      <c r="C40" s="65" t="s">
        <v>52</v>
      </c>
      <c r="D40" s="66"/>
      <c r="E40" s="68">
        <f>SUM(E41:E45)</f>
        <v>1318</v>
      </c>
      <c r="F40" s="68">
        <f>SUM(F41:F45)</f>
        <v>744</v>
      </c>
      <c r="G40" s="68">
        <f>SUM(G41:G45)</f>
        <v>574</v>
      </c>
      <c r="H40" s="69">
        <f>G40/E40</f>
        <v>0.43550834597875571</v>
      </c>
      <c r="I40" s="68">
        <f>SUM(I41:I45)</f>
        <v>6</v>
      </c>
      <c r="J40" s="70">
        <f>I40/E40</f>
        <v>4.552352048558422E-3</v>
      </c>
      <c r="K40" s="68">
        <f>SUM(K41:K45)</f>
        <v>26</v>
      </c>
      <c r="L40" s="71">
        <f>SUM(L41:L45)</f>
        <v>542</v>
      </c>
      <c r="M40" s="68">
        <f>SUM(M41:M45)</f>
        <v>19</v>
      </c>
      <c r="N40" s="72">
        <f>M40/$L40</f>
        <v>3.5055350553505532E-2</v>
      </c>
      <c r="O40" s="65">
        <f>SUM(O41:O45)</f>
        <v>210</v>
      </c>
      <c r="P40" s="72">
        <f>O40/$L40</f>
        <v>0.38745387453874541</v>
      </c>
      <c r="Q40" s="65">
        <f t="shared" ref="Q40" si="94">SUM(Q41:Q45)</f>
        <v>60</v>
      </c>
      <c r="R40" s="72">
        <f t="shared" ref="R40" si="95">Q40/$L40</f>
        <v>0.11070110701107011</v>
      </c>
      <c r="S40" s="65">
        <f t="shared" ref="S40" si="96">SUM(S41:S45)</f>
        <v>8</v>
      </c>
      <c r="T40" s="72">
        <f t="shared" ref="T40" si="97">S40/$L40</f>
        <v>1.4760147601476014E-2</v>
      </c>
      <c r="U40" s="65">
        <f t="shared" ref="U40" si="98">SUM(U41:U45)</f>
        <v>7</v>
      </c>
      <c r="V40" s="72">
        <f t="shared" ref="V40" si="99">U40/$L40</f>
        <v>1.2915129151291513E-2</v>
      </c>
      <c r="W40" s="65">
        <f t="shared" ref="W40" si="100">SUM(W41:W45)</f>
        <v>10</v>
      </c>
      <c r="X40" s="72">
        <f t="shared" ref="X40" si="101">W40/$L40</f>
        <v>1.8450184501845018E-2</v>
      </c>
      <c r="Y40" s="65">
        <f t="shared" ref="Y40" si="102">SUM(Y41:Y45)</f>
        <v>2</v>
      </c>
      <c r="Z40" s="72">
        <f t="shared" ref="Z40" si="103">Y40/$L40</f>
        <v>3.6900369003690036E-3</v>
      </c>
      <c r="AA40" s="65">
        <f t="shared" ref="AA40" si="104">SUM(AA41:AA45)</f>
        <v>6</v>
      </c>
      <c r="AB40" s="72">
        <f t="shared" ref="AB40" si="105">AA40/$L40</f>
        <v>1.107011070110701E-2</v>
      </c>
      <c r="AC40" s="65">
        <f t="shared" ref="AC40" si="106">SUM(AC41:AC45)</f>
        <v>26</v>
      </c>
      <c r="AD40" s="72">
        <f t="shared" ref="AD40" si="107">AC40/$L40</f>
        <v>4.797047970479705E-2</v>
      </c>
      <c r="AE40" s="65">
        <f t="shared" ref="AE40" si="108">SUM(AE41:AE45)</f>
        <v>6</v>
      </c>
      <c r="AF40" s="72">
        <f t="shared" ref="AF40" si="109">AE40/$L40</f>
        <v>1.107011070110701E-2</v>
      </c>
      <c r="AG40" s="65">
        <f t="shared" ref="AG40" si="110">SUM(AG41:AG45)</f>
        <v>188</v>
      </c>
      <c r="AH40" s="72">
        <f t="shared" ref="AH40" si="111">AG40/$L40</f>
        <v>0.34686346863468637</v>
      </c>
      <c r="AI40">
        <f t="shared" si="18"/>
        <v>0</v>
      </c>
    </row>
    <row r="41" spans="1:35" s="24" customFormat="1" x14ac:dyDescent="0.15">
      <c r="B41" s="25"/>
      <c r="C41" s="230" t="s">
        <v>29</v>
      </c>
      <c r="D41" s="231">
        <v>1</v>
      </c>
      <c r="E41" s="232">
        <v>606</v>
      </c>
      <c r="F41" s="232">
        <v>343</v>
      </c>
      <c r="G41" s="232">
        <v>263</v>
      </c>
      <c r="H41" s="232">
        <v>43.4</v>
      </c>
      <c r="I41" s="232">
        <v>2</v>
      </c>
      <c r="J41" s="232"/>
      <c r="K41" s="232">
        <v>9</v>
      </c>
      <c r="L41" s="233">
        <v>252</v>
      </c>
      <c r="M41" s="232">
        <v>10</v>
      </c>
      <c r="N41" s="233"/>
      <c r="O41" s="230">
        <v>117</v>
      </c>
      <c r="P41" s="233"/>
      <c r="Q41" s="230">
        <v>34</v>
      </c>
      <c r="R41" s="233"/>
      <c r="S41" s="230">
        <v>4</v>
      </c>
      <c r="T41" s="233"/>
      <c r="U41" s="230">
        <v>1</v>
      </c>
      <c r="V41" s="233"/>
      <c r="W41" s="230">
        <v>6</v>
      </c>
      <c r="X41" s="233"/>
      <c r="Y41" s="230">
        <v>0</v>
      </c>
      <c r="Z41" s="233"/>
      <c r="AA41" s="230">
        <v>2</v>
      </c>
      <c r="AB41" s="233"/>
      <c r="AC41" s="230">
        <v>15</v>
      </c>
      <c r="AD41" s="233"/>
      <c r="AE41" s="230">
        <v>4</v>
      </c>
      <c r="AF41" s="233"/>
      <c r="AG41" s="230">
        <v>59</v>
      </c>
      <c r="AH41" s="233"/>
      <c r="AI41" s="24">
        <f t="shared" si="18"/>
        <v>606</v>
      </c>
    </row>
    <row r="42" spans="1:35" s="24" customFormat="1" x14ac:dyDescent="0.15">
      <c r="B42" s="25"/>
      <c r="C42" s="230" t="s">
        <v>226</v>
      </c>
      <c r="D42" s="231">
        <v>2</v>
      </c>
      <c r="E42" s="232">
        <v>237</v>
      </c>
      <c r="F42" s="232">
        <v>158</v>
      </c>
      <c r="G42" s="232">
        <v>79</v>
      </c>
      <c r="H42" s="232">
        <v>33.33</v>
      </c>
      <c r="I42" s="232">
        <v>2</v>
      </c>
      <c r="J42" s="232"/>
      <c r="K42" s="232">
        <v>1</v>
      </c>
      <c r="L42" s="233">
        <v>76</v>
      </c>
      <c r="M42" s="232">
        <v>2</v>
      </c>
      <c r="N42" s="233"/>
      <c r="O42" s="230">
        <v>45</v>
      </c>
      <c r="P42" s="233"/>
      <c r="Q42" s="230">
        <v>4</v>
      </c>
      <c r="R42" s="233"/>
      <c r="S42" s="230">
        <v>1</v>
      </c>
      <c r="T42" s="233"/>
      <c r="U42" s="230">
        <v>3</v>
      </c>
      <c r="V42" s="233"/>
      <c r="W42" s="230">
        <v>1</v>
      </c>
      <c r="X42" s="233"/>
      <c r="Y42" s="230">
        <v>0</v>
      </c>
      <c r="Z42" s="233"/>
      <c r="AA42" s="230">
        <v>1</v>
      </c>
      <c r="AB42" s="233"/>
      <c r="AC42" s="230">
        <v>1</v>
      </c>
      <c r="AD42" s="233"/>
      <c r="AE42" s="230">
        <v>0</v>
      </c>
      <c r="AF42" s="233"/>
      <c r="AG42" s="230">
        <v>18</v>
      </c>
      <c r="AH42" s="233"/>
      <c r="AI42" s="24">
        <f t="shared" si="18"/>
        <v>237</v>
      </c>
    </row>
    <row r="43" spans="1:35" s="24" customFormat="1" x14ac:dyDescent="0.15">
      <c r="B43" s="25"/>
      <c r="C43" s="230" t="s">
        <v>226</v>
      </c>
      <c r="D43" s="231">
        <v>3</v>
      </c>
      <c r="E43" s="232">
        <v>214</v>
      </c>
      <c r="F43" s="232">
        <v>132</v>
      </c>
      <c r="G43" s="232">
        <v>82</v>
      </c>
      <c r="H43" s="232">
        <v>38.32</v>
      </c>
      <c r="I43" s="232">
        <v>1</v>
      </c>
      <c r="J43" s="232"/>
      <c r="K43" s="232">
        <v>11</v>
      </c>
      <c r="L43" s="233">
        <v>70</v>
      </c>
      <c r="M43" s="232">
        <v>3</v>
      </c>
      <c r="N43" s="233"/>
      <c r="O43" s="230">
        <v>13</v>
      </c>
      <c r="P43" s="233"/>
      <c r="Q43" s="230">
        <v>11</v>
      </c>
      <c r="R43" s="233"/>
      <c r="S43" s="230">
        <v>2</v>
      </c>
      <c r="T43" s="233"/>
      <c r="U43" s="230">
        <v>2</v>
      </c>
      <c r="V43" s="233"/>
      <c r="W43" s="230">
        <v>1</v>
      </c>
      <c r="X43" s="233"/>
      <c r="Y43" s="230">
        <v>1</v>
      </c>
      <c r="Z43" s="233"/>
      <c r="AA43" s="230">
        <v>2</v>
      </c>
      <c r="AB43" s="233"/>
      <c r="AC43" s="230">
        <v>5</v>
      </c>
      <c r="AD43" s="233"/>
      <c r="AE43" s="230">
        <v>2</v>
      </c>
      <c r="AF43" s="233"/>
      <c r="AG43" s="230">
        <v>28</v>
      </c>
      <c r="AH43" s="233"/>
      <c r="AI43" s="24">
        <f t="shared" si="18"/>
        <v>214</v>
      </c>
    </row>
    <row r="44" spans="1:35" s="24" customFormat="1" x14ac:dyDescent="0.15">
      <c r="B44" s="25"/>
      <c r="C44" s="230" t="s">
        <v>266</v>
      </c>
      <c r="D44" s="231">
        <v>4</v>
      </c>
      <c r="E44" s="232">
        <v>77</v>
      </c>
      <c r="F44" s="232">
        <v>40</v>
      </c>
      <c r="G44" s="232">
        <v>37</v>
      </c>
      <c r="H44" s="232">
        <v>48.05</v>
      </c>
      <c r="I44" s="232">
        <v>0</v>
      </c>
      <c r="J44" s="232"/>
      <c r="K44" s="232">
        <v>1</v>
      </c>
      <c r="L44" s="233">
        <v>36</v>
      </c>
      <c r="M44" s="232">
        <v>1</v>
      </c>
      <c r="N44" s="233"/>
      <c r="O44" s="230">
        <v>8</v>
      </c>
      <c r="P44" s="233"/>
      <c r="Q44" s="230">
        <v>0</v>
      </c>
      <c r="R44" s="233"/>
      <c r="S44" s="230">
        <v>0</v>
      </c>
      <c r="T44" s="233"/>
      <c r="U44" s="230">
        <v>1</v>
      </c>
      <c r="V44" s="233"/>
      <c r="W44" s="230">
        <v>0</v>
      </c>
      <c r="X44" s="233"/>
      <c r="Y44" s="230">
        <v>1</v>
      </c>
      <c r="Z44" s="233"/>
      <c r="AA44" s="230">
        <v>0</v>
      </c>
      <c r="AB44" s="233"/>
      <c r="AC44" s="230">
        <v>0</v>
      </c>
      <c r="AD44" s="233"/>
      <c r="AE44" s="230">
        <v>0</v>
      </c>
      <c r="AF44" s="233"/>
      <c r="AG44" s="230">
        <v>25</v>
      </c>
      <c r="AH44" s="233"/>
      <c r="AI44" s="24">
        <f t="shared" si="18"/>
        <v>77</v>
      </c>
    </row>
    <row r="45" spans="1:35" s="24" customFormat="1" x14ac:dyDescent="0.15">
      <c r="B45" s="25"/>
      <c r="C45" s="230" t="s">
        <v>102</v>
      </c>
      <c r="D45" s="231">
        <v>5</v>
      </c>
      <c r="E45" s="232">
        <v>184</v>
      </c>
      <c r="F45" s="232">
        <v>71</v>
      </c>
      <c r="G45" s="232">
        <v>113</v>
      </c>
      <c r="H45" s="232">
        <v>61.41</v>
      </c>
      <c r="I45" s="232">
        <v>1</v>
      </c>
      <c r="J45" s="232"/>
      <c r="K45" s="232">
        <v>4</v>
      </c>
      <c r="L45" s="233">
        <v>108</v>
      </c>
      <c r="M45" s="232">
        <v>3</v>
      </c>
      <c r="N45" s="233"/>
      <c r="O45" s="230">
        <v>27</v>
      </c>
      <c r="P45" s="233"/>
      <c r="Q45" s="230">
        <v>11</v>
      </c>
      <c r="R45" s="233"/>
      <c r="S45" s="230">
        <v>1</v>
      </c>
      <c r="T45" s="233"/>
      <c r="U45" s="230">
        <v>0</v>
      </c>
      <c r="V45" s="233"/>
      <c r="W45" s="230">
        <v>2</v>
      </c>
      <c r="X45" s="233"/>
      <c r="Y45" s="230">
        <v>0</v>
      </c>
      <c r="Z45" s="233"/>
      <c r="AA45" s="230">
        <v>1</v>
      </c>
      <c r="AB45" s="233"/>
      <c r="AC45" s="230">
        <v>5</v>
      </c>
      <c r="AD45" s="233"/>
      <c r="AE45" s="230">
        <v>0</v>
      </c>
      <c r="AF45" s="233"/>
      <c r="AG45" s="230">
        <v>58</v>
      </c>
      <c r="AH45" s="233"/>
      <c r="AI45" s="24">
        <f t="shared" si="18"/>
        <v>184</v>
      </c>
    </row>
    <row r="46" spans="1:35" x14ac:dyDescent="0.15">
      <c r="A46" s="24">
        <v>1</v>
      </c>
      <c r="B46" s="25" t="s">
        <v>182</v>
      </c>
      <c r="C46" s="65" t="s">
        <v>53</v>
      </c>
      <c r="D46" s="66"/>
      <c r="E46" s="68">
        <f>SUM(E47:E48)</f>
        <v>258</v>
      </c>
      <c r="F46" s="68">
        <f>SUM(F47:F48)</f>
        <v>135</v>
      </c>
      <c r="G46" s="68">
        <f>SUM(G47:G48)</f>
        <v>123</v>
      </c>
      <c r="H46" s="69">
        <f>G46/E46</f>
        <v>0.47674418604651164</v>
      </c>
      <c r="I46" s="68">
        <f>SUM(I47:I48)</f>
        <v>7</v>
      </c>
      <c r="J46" s="70">
        <f>I46/E46</f>
        <v>2.7131782945736434E-2</v>
      </c>
      <c r="K46" s="68">
        <f>SUM(K47:K48)</f>
        <v>7</v>
      </c>
      <c r="L46" s="71">
        <f>SUM(L47:L48)</f>
        <v>109</v>
      </c>
      <c r="M46" s="68">
        <f>SUM(M47:M48)</f>
        <v>6</v>
      </c>
      <c r="N46" s="72">
        <f>M46/$L46</f>
        <v>5.5045871559633031E-2</v>
      </c>
      <c r="O46" s="65">
        <f>SUM(O47:O48)</f>
        <v>46</v>
      </c>
      <c r="P46" s="72">
        <f>O46/$L46</f>
        <v>0.42201834862385323</v>
      </c>
      <c r="Q46" s="65">
        <f t="shared" ref="Q46" si="112">SUM(Q47:Q48)</f>
        <v>22</v>
      </c>
      <c r="R46" s="72">
        <f t="shared" ref="R46" si="113">Q46/$L46</f>
        <v>0.20183486238532111</v>
      </c>
      <c r="S46" s="65">
        <f t="shared" ref="S46" si="114">SUM(S47:S48)</f>
        <v>2</v>
      </c>
      <c r="T46" s="72">
        <f t="shared" ref="T46" si="115">S46/$L46</f>
        <v>1.834862385321101E-2</v>
      </c>
      <c r="U46" s="65">
        <f t="shared" ref="U46" si="116">SUM(U47:U48)</f>
        <v>0</v>
      </c>
      <c r="V46" s="72">
        <f t="shared" ref="V46" si="117">U46/$L46</f>
        <v>0</v>
      </c>
      <c r="W46" s="65">
        <f t="shared" ref="W46" si="118">SUM(W47:W48)</f>
        <v>2</v>
      </c>
      <c r="X46" s="72">
        <f t="shared" ref="X46" si="119">W46/$L46</f>
        <v>1.834862385321101E-2</v>
      </c>
      <c r="Y46" s="65">
        <f t="shared" ref="Y46" si="120">SUM(Y47:Y48)</f>
        <v>0</v>
      </c>
      <c r="Z46" s="72">
        <f t="shared" ref="Z46" si="121">Y46/$L46</f>
        <v>0</v>
      </c>
      <c r="AA46" s="65">
        <f t="shared" ref="AA46" si="122">SUM(AA47:AA48)</f>
        <v>0</v>
      </c>
      <c r="AB46" s="72">
        <f t="shared" ref="AB46" si="123">AA46/$L46</f>
        <v>0</v>
      </c>
      <c r="AC46" s="65">
        <f t="shared" ref="AC46" si="124">SUM(AC47:AC48)</f>
        <v>6</v>
      </c>
      <c r="AD46" s="72">
        <f t="shared" ref="AD46" si="125">AC46/$L46</f>
        <v>5.5045871559633031E-2</v>
      </c>
      <c r="AE46" s="65">
        <f t="shared" ref="AE46" si="126">SUM(AE47:AE48)</f>
        <v>0</v>
      </c>
      <c r="AF46" s="72">
        <f t="shared" ref="AF46" si="127">AE46/$L46</f>
        <v>0</v>
      </c>
      <c r="AG46" s="65">
        <f t="shared" ref="AG46" si="128">SUM(AG47:AG48)</f>
        <v>25</v>
      </c>
      <c r="AH46" s="72">
        <f t="shared" ref="AH46" si="129">AG46/$L46</f>
        <v>0.22935779816513763</v>
      </c>
      <c r="AI46">
        <f t="shared" si="18"/>
        <v>0</v>
      </c>
    </row>
    <row r="47" spans="1:35" s="24" customFormat="1" x14ac:dyDescent="0.15">
      <c r="B47" s="25"/>
      <c r="C47" s="230" t="s">
        <v>30</v>
      </c>
      <c r="D47" s="231">
        <v>1</v>
      </c>
      <c r="E47" s="234">
        <v>111</v>
      </c>
      <c r="F47" s="232">
        <v>50</v>
      </c>
      <c r="G47" s="232">
        <v>61</v>
      </c>
      <c r="H47" s="232">
        <v>54.95</v>
      </c>
      <c r="I47" s="232">
        <v>0</v>
      </c>
      <c r="J47" s="232"/>
      <c r="K47" s="232">
        <v>4</v>
      </c>
      <c r="L47" s="233">
        <v>57</v>
      </c>
      <c r="M47" s="232">
        <v>3</v>
      </c>
      <c r="N47" s="233"/>
      <c r="O47" s="230">
        <v>29</v>
      </c>
      <c r="P47" s="233"/>
      <c r="Q47" s="230">
        <v>7</v>
      </c>
      <c r="R47" s="233"/>
      <c r="S47" s="230">
        <v>2</v>
      </c>
      <c r="T47" s="233"/>
      <c r="U47" s="230">
        <v>0</v>
      </c>
      <c r="V47" s="233"/>
      <c r="W47" s="230">
        <v>2</v>
      </c>
      <c r="X47" s="233"/>
      <c r="Y47" s="230">
        <v>0</v>
      </c>
      <c r="Z47" s="233"/>
      <c r="AA47" s="230">
        <v>0</v>
      </c>
      <c r="AB47" s="233"/>
      <c r="AC47" s="230">
        <v>0</v>
      </c>
      <c r="AD47" s="233"/>
      <c r="AE47" s="230">
        <v>0</v>
      </c>
      <c r="AF47" s="233"/>
      <c r="AG47" s="230">
        <v>14</v>
      </c>
      <c r="AH47" s="233"/>
      <c r="AI47" s="24">
        <f t="shared" si="18"/>
        <v>111</v>
      </c>
    </row>
    <row r="48" spans="1:35" s="24" customFormat="1" x14ac:dyDescent="0.15">
      <c r="B48" s="25"/>
      <c r="C48" s="230" t="s">
        <v>103</v>
      </c>
      <c r="D48" s="231">
        <v>2</v>
      </c>
      <c r="E48" s="234">
        <v>147</v>
      </c>
      <c r="F48" s="232">
        <v>85</v>
      </c>
      <c r="G48" s="232">
        <v>62</v>
      </c>
      <c r="H48" s="232">
        <v>42.18</v>
      </c>
      <c r="I48" s="232">
        <v>7</v>
      </c>
      <c r="J48" s="232"/>
      <c r="K48" s="232">
        <v>3</v>
      </c>
      <c r="L48" s="233">
        <v>52</v>
      </c>
      <c r="M48" s="232">
        <v>3</v>
      </c>
      <c r="N48" s="233"/>
      <c r="O48" s="230">
        <v>17</v>
      </c>
      <c r="P48" s="233"/>
      <c r="Q48" s="230">
        <v>15</v>
      </c>
      <c r="R48" s="233"/>
      <c r="S48" s="230">
        <v>0</v>
      </c>
      <c r="T48" s="233"/>
      <c r="U48" s="230">
        <v>0</v>
      </c>
      <c r="V48" s="233"/>
      <c r="W48" s="230">
        <v>0</v>
      </c>
      <c r="X48" s="233"/>
      <c r="Y48" s="230">
        <v>0</v>
      </c>
      <c r="Z48" s="233"/>
      <c r="AA48" s="230">
        <v>0</v>
      </c>
      <c r="AB48" s="233"/>
      <c r="AC48" s="230">
        <v>6</v>
      </c>
      <c r="AD48" s="233"/>
      <c r="AE48" s="230">
        <v>0</v>
      </c>
      <c r="AF48" s="233"/>
      <c r="AG48" s="230">
        <v>11</v>
      </c>
      <c r="AH48" s="233"/>
      <c r="AI48" s="24">
        <f t="shared" si="18"/>
        <v>147</v>
      </c>
    </row>
    <row r="49" spans="1:35" x14ac:dyDescent="0.15">
      <c r="A49" s="24">
        <v>1</v>
      </c>
      <c r="B49" s="25" t="s">
        <v>185</v>
      </c>
      <c r="C49" s="65" t="s">
        <v>255</v>
      </c>
      <c r="D49" s="66"/>
      <c r="E49" s="68">
        <f>SUM(E50:E51)</f>
        <v>552</v>
      </c>
      <c r="F49" s="68">
        <f>SUM(F50:F51)</f>
        <v>264</v>
      </c>
      <c r="G49" s="68">
        <f>SUM(G50:G51)</f>
        <v>288</v>
      </c>
      <c r="H49" s="69">
        <f>G49/E49</f>
        <v>0.52173913043478259</v>
      </c>
      <c r="I49" s="68">
        <f>SUM(I50:I51)</f>
        <v>1</v>
      </c>
      <c r="J49" s="70">
        <f>I49/E49</f>
        <v>1.8115942028985507E-3</v>
      </c>
      <c r="K49" s="68">
        <f>SUM(K50:K51)</f>
        <v>4</v>
      </c>
      <c r="L49" s="71">
        <f>SUM(L50:L51)</f>
        <v>283</v>
      </c>
      <c r="M49" s="68">
        <f>SUM(M50:M51)</f>
        <v>8</v>
      </c>
      <c r="N49" s="72">
        <f>M49/$L49</f>
        <v>2.8268551236749116E-2</v>
      </c>
      <c r="O49" s="65">
        <f>SUM(O50:O51)</f>
        <v>69</v>
      </c>
      <c r="P49" s="72">
        <f>O49/$L49</f>
        <v>0.24381625441696114</v>
      </c>
      <c r="Q49" s="65">
        <f t="shared" ref="Q49" si="130">SUM(Q50:Q51)</f>
        <v>20</v>
      </c>
      <c r="R49" s="72">
        <f t="shared" ref="R49" si="131">Q49/$L49</f>
        <v>7.0671378091872794E-2</v>
      </c>
      <c r="S49" s="65">
        <f t="shared" ref="S49" si="132">SUM(S50:S51)</f>
        <v>6</v>
      </c>
      <c r="T49" s="72">
        <f t="shared" ref="T49" si="133">S49/$L49</f>
        <v>2.1201413427561839E-2</v>
      </c>
      <c r="U49" s="65">
        <f t="shared" ref="U49" si="134">SUM(U50:U51)</f>
        <v>1</v>
      </c>
      <c r="V49" s="72">
        <f t="shared" ref="V49" si="135">U49/$L49</f>
        <v>3.5335689045936395E-3</v>
      </c>
      <c r="W49" s="65">
        <f t="shared" ref="W49" si="136">SUM(W50:W51)</f>
        <v>2</v>
      </c>
      <c r="X49" s="72">
        <f t="shared" ref="X49" si="137">W49/$L49</f>
        <v>7.0671378091872791E-3</v>
      </c>
      <c r="Y49" s="65">
        <f t="shared" ref="Y49" si="138">SUM(Y50:Y51)</f>
        <v>1</v>
      </c>
      <c r="Z49" s="72">
        <f t="shared" ref="Z49" si="139">Y49/$L49</f>
        <v>3.5335689045936395E-3</v>
      </c>
      <c r="AA49" s="65">
        <f t="shared" ref="AA49" si="140">SUM(AA50:AA51)</f>
        <v>1</v>
      </c>
      <c r="AB49" s="72">
        <f t="shared" ref="AB49" si="141">AA49/$L49</f>
        <v>3.5335689045936395E-3</v>
      </c>
      <c r="AC49" s="65">
        <f t="shared" ref="AC49" si="142">SUM(AC50:AC51)</f>
        <v>13</v>
      </c>
      <c r="AD49" s="72">
        <f t="shared" ref="AD49" si="143">AC49/$L49</f>
        <v>4.5936395759717315E-2</v>
      </c>
      <c r="AE49" s="65">
        <f t="shared" ref="AE49" si="144">SUM(AE50:AE51)</f>
        <v>0</v>
      </c>
      <c r="AF49" s="72">
        <f t="shared" ref="AF49" si="145">AE49/$L49</f>
        <v>0</v>
      </c>
      <c r="AG49" s="65">
        <f t="shared" ref="AG49" si="146">SUM(AG50:AG51)</f>
        <v>162</v>
      </c>
      <c r="AH49" s="72">
        <f t="shared" ref="AH49" si="147">AG49/$L49</f>
        <v>0.57243816254416957</v>
      </c>
      <c r="AI49">
        <f t="shared" si="18"/>
        <v>0</v>
      </c>
    </row>
    <row r="50" spans="1:35" s="24" customFormat="1" x14ac:dyDescent="0.15">
      <c r="B50" s="25"/>
      <c r="C50" s="230" t="s">
        <v>104</v>
      </c>
      <c r="D50" s="231">
        <v>1</v>
      </c>
      <c r="E50" s="232">
        <v>317</v>
      </c>
      <c r="F50" s="232">
        <v>155</v>
      </c>
      <c r="G50" s="232">
        <v>162</v>
      </c>
      <c r="H50" s="232">
        <v>51.1</v>
      </c>
      <c r="I50" s="232">
        <v>0</v>
      </c>
      <c r="J50" s="232"/>
      <c r="K50" s="232">
        <v>2</v>
      </c>
      <c r="L50" s="233">
        <v>160</v>
      </c>
      <c r="M50" s="232">
        <v>3</v>
      </c>
      <c r="N50" s="233"/>
      <c r="O50" s="230">
        <v>35</v>
      </c>
      <c r="P50" s="233"/>
      <c r="Q50" s="230">
        <v>14</v>
      </c>
      <c r="R50" s="233"/>
      <c r="S50" s="230">
        <v>6</v>
      </c>
      <c r="T50" s="233"/>
      <c r="U50" s="230">
        <v>1</v>
      </c>
      <c r="V50" s="233"/>
      <c r="W50" s="230">
        <v>1</v>
      </c>
      <c r="X50" s="233"/>
      <c r="Y50" s="230">
        <v>1</v>
      </c>
      <c r="Z50" s="233"/>
      <c r="AA50" s="230">
        <v>1</v>
      </c>
      <c r="AB50" s="233"/>
      <c r="AC50" s="230">
        <v>13</v>
      </c>
      <c r="AD50" s="233"/>
      <c r="AE50" s="230">
        <v>0</v>
      </c>
      <c r="AF50" s="233"/>
      <c r="AG50" s="230">
        <v>85</v>
      </c>
      <c r="AH50" s="233"/>
      <c r="AI50" s="24">
        <f t="shared" si="18"/>
        <v>317</v>
      </c>
    </row>
    <row r="51" spans="1:35" s="24" customFormat="1" x14ac:dyDescent="0.15">
      <c r="B51" s="25"/>
      <c r="C51" s="230" t="s">
        <v>105</v>
      </c>
      <c r="D51" s="231">
        <v>2</v>
      </c>
      <c r="E51" s="232">
        <v>235</v>
      </c>
      <c r="F51" s="232">
        <v>109</v>
      </c>
      <c r="G51" s="232">
        <v>126</v>
      </c>
      <c r="H51" s="232">
        <v>53.62</v>
      </c>
      <c r="I51" s="232">
        <v>1</v>
      </c>
      <c r="J51" s="232"/>
      <c r="K51" s="232">
        <v>2</v>
      </c>
      <c r="L51" s="233">
        <v>123</v>
      </c>
      <c r="M51" s="232">
        <v>5</v>
      </c>
      <c r="N51" s="233"/>
      <c r="O51" s="230">
        <v>34</v>
      </c>
      <c r="P51" s="233"/>
      <c r="Q51" s="230">
        <v>6</v>
      </c>
      <c r="R51" s="233"/>
      <c r="S51" s="230">
        <v>0</v>
      </c>
      <c r="T51" s="233"/>
      <c r="U51" s="230">
        <v>0</v>
      </c>
      <c r="V51" s="233"/>
      <c r="W51" s="230">
        <v>1</v>
      </c>
      <c r="X51" s="233"/>
      <c r="Y51" s="230">
        <v>0</v>
      </c>
      <c r="Z51" s="233"/>
      <c r="AA51" s="230">
        <v>0</v>
      </c>
      <c r="AB51" s="233"/>
      <c r="AC51" s="230">
        <v>0</v>
      </c>
      <c r="AD51" s="233"/>
      <c r="AE51" s="230">
        <v>0</v>
      </c>
      <c r="AF51" s="233"/>
      <c r="AG51" s="230">
        <v>77</v>
      </c>
      <c r="AH51" s="233"/>
      <c r="AI51" s="24">
        <f t="shared" si="18"/>
        <v>235</v>
      </c>
    </row>
    <row r="52" spans="1:35" x14ac:dyDescent="0.15">
      <c r="A52" s="24">
        <v>1</v>
      </c>
      <c r="B52" s="25" t="s">
        <v>182</v>
      </c>
      <c r="C52" s="65" t="s">
        <v>54</v>
      </c>
      <c r="D52" s="66"/>
      <c r="E52" s="68">
        <f>SUM(E53)</f>
        <v>845</v>
      </c>
      <c r="F52" s="68">
        <f t="shared" ref="F52:G52" si="148">SUM(F53)</f>
        <v>561</v>
      </c>
      <c r="G52" s="68">
        <f t="shared" si="148"/>
        <v>284</v>
      </c>
      <c r="H52" s="69">
        <f>G52/E52</f>
        <v>0.336094674556213</v>
      </c>
      <c r="I52" s="68">
        <f>SUM(I53)</f>
        <v>9</v>
      </c>
      <c r="J52" s="70">
        <f>I52/E52</f>
        <v>1.0650887573964497E-2</v>
      </c>
      <c r="K52" s="68">
        <f>SUM(K53)</f>
        <v>4</v>
      </c>
      <c r="L52" s="71">
        <f>SUM(L53)</f>
        <v>271</v>
      </c>
      <c r="M52" s="68">
        <f>SUM(M53)</f>
        <v>10</v>
      </c>
      <c r="N52" s="72">
        <f>M52/$L52</f>
        <v>3.6900369003690037E-2</v>
      </c>
      <c r="O52" s="65">
        <f>SUM(O53)</f>
        <v>105</v>
      </c>
      <c r="P52" s="72">
        <f>O52/$L52</f>
        <v>0.38745387453874541</v>
      </c>
      <c r="Q52" s="65">
        <f t="shared" ref="Q52" si="149">SUM(Q53)</f>
        <v>26</v>
      </c>
      <c r="R52" s="72">
        <f t="shared" ref="R52" si="150">Q52/$L52</f>
        <v>9.5940959409594101E-2</v>
      </c>
      <c r="S52" s="65">
        <f t="shared" ref="S52" si="151">SUM(S53)</f>
        <v>9</v>
      </c>
      <c r="T52" s="72">
        <f t="shared" ref="T52" si="152">S52/$L52</f>
        <v>3.3210332103321034E-2</v>
      </c>
      <c r="U52" s="65">
        <f t="shared" ref="U52" si="153">SUM(U53)</f>
        <v>3</v>
      </c>
      <c r="V52" s="72">
        <f t="shared" ref="V52" si="154">U52/$L52</f>
        <v>1.107011070110701E-2</v>
      </c>
      <c r="W52" s="65">
        <f t="shared" ref="W52" si="155">SUM(W53)</f>
        <v>4</v>
      </c>
      <c r="X52" s="72">
        <f t="shared" ref="X52" si="156">W52/$L52</f>
        <v>1.4760147601476014E-2</v>
      </c>
      <c r="Y52" s="65">
        <f t="shared" ref="Y52" si="157">SUM(Y53)</f>
        <v>0</v>
      </c>
      <c r="Z52" s="72">
        <f t="shared" ref="Z52" si="158">Y52/$L52</f>
        <v>0</v>
      </c>
      <c r="AA52" s="65">
        <f t="shared" ref="AA52" si="159">SUM(AA53)</f>
        <v>0</v>
      </c>
      <c r="AB52" s="72">
        <f t="shared" ref="AB52" si="160">AA52/$L52</f>
        <v>0</v>
      </c>
      <c r="AC52" s="65">
        <f t="shared" ref="AC52" si="161">SUM(AC53)</f>
        <v>6</v>
      </c>
      <c r="AD52" s="72">
        <f t="shared" ref="AD52" si="162">AC52/$L52</f>
        <v>2.2140221402214021E-2</v>
      </c>
      <c r="AE52" s="65">
        <f t="shared" ref="AE52" si="163">SUM(AE53)</f>
        <v>2</v>
      </c>
      <c r="AF52" s="72">
        <f t="shared" ref="AF52" si="164">AE52/$L52</f>
        <v>7.3800738007380072E-3</v>
      </c>
      <c r="AG52" s="65">
        <f t="shared" ref="AG52" si="165">SUM(AG53)</f>
        <v>106</v>
      </c>
      <c r="AH52" s="72">
        <f t="shared" ref="AH52" si="166">AG52/$L52</f>
        <v>0.39114391143911437</v>
      </c>
      <c r="AI52">
        <f t="shared" si="18"/>
        <v>0</v>
      </c>
    </row>
    <row r="53" spans="1:35" s="24" customFormat="1" x14ac:dyDescent="0.15">
      <c r="B53" s="25"/>
      <c r="C53" s="230" t="s">
        <v>106</v>
      </c>
      <c r="D53" s="231">
        <v>1</v>
      </c>
      <c r="E53" s="232">
        <v>845</v>
      </c>
      <c r="F53" s="232">
        <v>561</v>
      </c>
      <c r="G53" s="232">
        <v>284</v>
      </c>
      <c r="H53" s="232">
        <v>33.61</v>
      </c>
      <c r="I53" s="232">
        <v>9</v>
      </c>
      <c r="J53" s="232"/>
      <c r="K53" s="232">
        <v>4</v>
      </c>
      <c r="L53" s="233">
        <v>271</v>
      </c>
      <c r="M53" s="232">
        <v>10</v>
      </c>
      <c r="N53" s="233"/>
      <c r="O53" s="230">
        <v>105</v>
      </c>
      <c r="P53" s="233"/>
      <c r="Q53" s="230">
        <v>26</v>
      </c>
      <c r="R53" s="233"/>
      <c r="S53" s="230">
        <v>9</v>
      </c>
      <c r="T53" s="233"/>
      <c r="U53" s="230">
        <v>3</v>
      </c>
      <c r="V53" s="233"/>
      <c r="W53" s="230">
        <v>4</v>
      </c>
      <c r="X53" s="233"/>
      <c r="Y53" s="230">
        <v>0</v>
      </c>
      <c r="Z53" s="233"/>
      <c r="AA53" s="230">
        <v>0</v>
      </c>
      <c r="AB53" s="233"/>
      <c r="AC53" s="230">
        <v>6</v>
      </c>
      <c r="AD53" s="233"/>
      <c r="AE53" s="230">
        <v>2</v>
      </c>
      <c r="AF53" s="233"/>
      <c r="AG53" s="230">
        <v>106</v>
      </c>
      <c r="AH53" s="233"/>
      <c r="AI53" s="24">
        <f t="shared" si="18"/>
        <v>845</v>
      </c>
    </row>
    <row r="54" spans="1:35" x14ac:dyDescent="0.15">
      <c r="A54" s="24">
        <v>1</v>
      </c>
      <c r="B54" s="25" t="s">
        <v>182</v>
      </c>
      <c r="C54" s="65" t="s">
        <v>55</v>
      </c>
      <c r="D54" s="66"/>
      <c r="E54" s="68">
        <f>SUM(E55:E57)</f>
        <v>1274</v>
      </c>
      <c r="F54" s="68">
        <f t="shared" ref="F54" si="167">SUM(F55:F57)</f>
        <v>743</v>
      </c>
      <c r="G54" s="68">
        <f t="shared" ref="G54" si="168">SUM(G55:G57)</f>
        <v>531</v>
      </c>
      <c r="H54" s="69">
        <f>G54/E54</f>
        <v>0.41679748822605966</v>
      </c>
      <c r="I54" s="68">
        <f t="shared" ref="I54:K54" si="169">SUM(I55:I57)</f>
        <v>0</v>
      </c>
      <c r="J54" s="70">
        <f>I54/E54</f>
        <v>0</v>
      </c>
      <c r="K54" s="68">
        <f t="shared" si="169"/>
        <v>26</v>
      </c>
      <c r="L54" s="71">
        <f t="shared" ref="L54" si="170">SUM(L55:L57)</f>
        <v>505</v>
      </c>
      <c r="M54" s="68">
        <f t="shared" ref="M54" si="171">SUM(M55:M57)</f>
        <v>5</v>
      </c>
      <c r="N54" s="72">
        <f>M54/$L54</f>
        <v>9.9009900990099011E-3</v>
      </c>
      <c r="O54" s="65">
        <f t="shared" ref="O54:AG54" si="172">SUM(O55:O57)</f>
        <v>159</v>
      </c>
      <c r="P54" s="72">
        <f>O54/$L54</f>
        <v>0.31485148514851485</v>
      </c>
      <c r="Q54" s="65">
        <f t="shared" si="172"/>
        <v>48</v>
      </c>
      <c r="R54" s="72">
        <f t="shared" ref="R54" si="173">Q54/$L54</f>
        <v>9.5049504950495051E-2</v>
      </c>
      <c r="S54" s="65">
        <f t="shared" si="172"/>
        <v>16</v>
      </c>
      <c r="T54" s="72">
        <f t="shared" ref="T54" si="174">S54/$L54</f>
        <v>3.1683168316831684E-2</v>
      </c>
      <c r="U54" s="65">
        <f t="shared" si="172"/>
        <v>7</v>
      </c>
      <c r="V54" s="72">
        <f t="shared" ref="V54" si="175">U54/$L54</f>
        <v>1.3861386138613862E-2</v>
      </c>
      <c r="W54" s="65">
        <f t="shared" si="172"/>
        <v>8</v>
      </c>
      <c r="X54" s="72">
        <f t="shared" ref="X54" si="176">W54/$L54</f>
        <v>1.5841584158415842E-2</v>
      </c>
      <c r="Y54" s="65">
        <f t="shared" si="172"/>
        <v>0</v>
      </c>
      <c r="Z54" s="72">
        <f t="shared" ref="Z54" si="177">Y54/$L54</f>
        <v>0</v>
      </c>
      <c r="AA54" s="65">
        <f t="shared" si="172"/>
        <v>2</v>
      </c>
      <c r="AB54" s="72">
        <f t="shared" ref="AB54" si="178">AA54/$L54</f>
        <v>3.9603960396039604E-3</v>
      </c>
      <c r="AC54" s="65">
        <f t="shared" si="172"/>
        <v>27</v>
      </c>
      <c r="AD54" s="72">
        <f t="shared" ref="AD54" si="179">AC54/$L54</f>
        <v>5.3465346534653464E-2</v>
      </c>
      <c r="AE54" s="65">
        <f t="shared" si="172"/>
        <v>1</v>
      </c>
      <c r="AF54" s="72">
        <f t="shared" ref="AF54" si="180">AE54/$L54</f>
        <v>1.9801980198019802E-3</v>
      </c>
      <c r="AG54" s="65">
        <f t="shared" si="172"/>
        <v>232</v>
      </c>
      <c r="AH54" s="72">
        <f t="shared" ref="AH54" si="181">AG54/$L54</f>
        <v>0.45940594059405943</v>
      </c>
      <c r="AI54">
        <f t="shared" si="18"/>
        <v>0</v>
      </c>
    </row>
    <row r="55" spans="1:35" s="24" customFormat="1" x14ac:dyDescent="0.15">
      <c r="B55" s="25"/>
      <c r="C55" s="230" t="s">
        <v>31</v>
      </c>
      <c r="D55" s="231">
        <v>1</v>
      </c>
      <c r="E55" s="232">
        <v>1063</v>
      </c>
      <c r="F55" s="232">
        <v>612</v>
      </c>
      <c r="G55" s="232">
        <v>451</v>
      </c>
      <c r="H55" s="232">
        <v>42.43</v>
      </c>
      <c r="I55" s="232">
        <v>0</v>
      </c>
      <c r="J55" s="232"/>
      <c r="K55" s="232">
        <v>25</v>
      </c>
      <c r="L55" s="233">
        <v>426</v>
      </c>
      <c r="M55" s="232">
        <v>4</v>
      </c>
      <c r="N55" s="233"/>
      <c r="O55" s="230">
        <v>146</v>
      </c>
      <c r="P55" s="233"/>
      <c r="Q55" s="230">
        <v>42</v>
      </c>
      <c r="R55" s="233"/>
      <c r="S55" s="230">
        <v>12</v>
      </c>
      <c r="T55" s="233"/>
      <c r="U55" s="230">
        <v>7</v>
      </c>
      <c r="V55" s="233"/>
      <c r="W55" s="230">
        <v>4</v>
      </c>
      <c r="X55" s="233"/>
      <c r="Y55" s="230">
        <v>0</v>
      </c>
      <c r="Z55" s="233"/>
      <c r="AA55" s="230">
        <v>2</v>
      </c>
      <c r="AB55" s="233"/>
      <c r="AC55" s="230">
        <v>22</v>
      </c>
      <c r="AD55" s="233"/>
      <c r="AE55" s="230">
        <v>1</v>
      </c>
      <c r="AF55" s="233"/>
      <c r="AG55" s="230">
        <v>186</v>
      </c>
      <c r="AH55" s="233"/>
      <c r="AI55" s="24">
        <f t="shared" si="18"/>
        <v>1063</v>
      </c>
    </row>
    <row r="56" spans="1:35" s="24" customFormat="1" x14ac:dyDescent="0.15">
      <c r="B56" s="25"/>
      <c r="C56" s="230" t="s">
        <v>107</v>
      </c>
      <c r="D56" s="231">
        <v>2</v>
      </c>
      <c r="E56" s="232">
        <v>156</v>
      </c>
      <c r="F56" s="232">
        <v>102</v>
      </c>
      <c r="G56" s="232">
        <v>54</v>
      </c>
      <c r="H56" s="232">
        <v>34.619999999999997</v>
      </c>
      <c r="I56" s="232">
        <v>0</v>
      </c>
      <c r="J56" s="232"/>
      <c r="K56" s="232">
        <v>1</v>
      </c>
      <c r="L56" s="233">
        <v>53</v>
      </c>
      <c r="M56" s="232">
        <v>1</v>
      </c>
      <c r="N56" s="233"/>
      <c r="O56" s="230">
        <v>10</v>
      </c>
      <c r="P56" s="233"/>
      <c r="Q56" s="230">
        <v>3</v>
      </c>
      <c r="R56" s="233"/>
      <c r="S56" s="230">
        <v>0</v>
      </c>
      <c r="T56" s="233"/>
      <c r="U56" s="230">
        <v>0</v>
      </c>
      <c r="V56" s="233"/>
      <c r="W56" s="230">
        <v>2</v>
      </c>
      <c r="X56" s="233"/>
      <c r="Y56" s="230">
        <v>0</v>
      </c>
      <c r="Z56" s="233"/>
      <c r="AA56" s="230">
        <v>0</v>
      </c>
      <c r="AB56" s="233"/>
      <c r="AC56" s="230">
        <v>5</v>
      </c>
      <c r="AD56" s="233"/>
      <c r="AE56" s="230">
        <v>0</v>
      </c>
      <c r="AF56" s="233"/>
      <c r="AG56" s="230">
        <v>32</v>
      </c>
      <c r="AH56" s="233"/>
      <c r="AI56" s="24">
        <f t="shared" si="18"/>
        <v>156</v>
      </c>
    </row>
    <row r="57" spans="1:35" s="24" customFormat="1" x14ac:dyDescent="0.15">
      <c r="B57" s="25"/>
      <c r="C57" s="230" t="s">
        <v>108</v>
      </c>
      <c r="D57" s="231">
        <v>3</v>
      </c>
      <c r="E57" s="232">
        <v>55</v>
      </c>
      <c r="F57" s="232">
        <v>29</v>
      </c>
      <c r="G57" s="232">
        <v>26</v>
      </c>
      <c r="H57" s="232">
        <v>47.27</v>
      </c>
      <c r="I57" s="232">
        <v>0</v>
      </c>
      <c r="J57" s="232"/>
      <c r="K57" s="232">
        <v>0</v>
      </c>
      <c r="L57" s="233">
        <v>26</v>
      </c>
      <c r="M57" s="232">
        <v>0</v>
      </c>
      <c r="N57" s="233"/>
      <c r="O57" s="230">
        <v>3</v>
      </c>
      <c r="P57" s="233"/>
      <c r="Q57" s="230">
        <v>3</v>
      </c>
      <c r="R57" s="233"/>
      <c r="S57" s="230">
        <v>4</v>
      </c>
      <c r="T57" s="233"/>
      <c r="U57" s="230">
        <v>0</v>
      </c>
      <c r="V57" s="233"/>
      <c r="W57" s="230">
        <v>2</v>
      </c>
      <c r="X57" s="233"/>
      <c r="Y57" s="230">
        <v>0</v>
      </c>
      <c r="Z57" s="233"/>
      <c r="AA57" s="230">
        <v>0</v>
      </c>
      <c r="AB57" s="233"/>
      <c r="AC57" s="230">
        <v>0</v>
      </c>
      <c r="AD57" s="233"/>
      <c r="AE57" s="230">
        <v>0</v>
      </c>
      <c r="AF57" s="233"/>
      <c r="AG57" s="230">
        <v>14</v>
      </c>
      <c r="AH57" s="233"/>
      <c r="AI57" s="24">
        <f t="shared" si="18"/>
        <v>55</v>
      </c>
    </row>
    <row r="58" spans="1:35" x14ac:dyDescent="0.15">
      <c r="A58" s="24">
        <v>1</v>
      </c>
      <c r="B58" s="25" t="s">
        <v>182</v>
      </c>
      <c r="C58" s="65" t="s">
        <v>56</v>
      </c>
      <c r="D58" s="66"/>
      <c r="E58" s="68">
        <f>SUM(E59:E60)</f>
        <v>181</v>
      </c>
      <c r="F58" s="68">
        <f>SUM(F59:F60)</f>
        <v>114</v>
      </c>
      <c r="G58" s="68">
        <f>SUM(G59:G60)</f>
        <v>67</v>
      </c>
      <c r="H58" s="69">
        <f>G58/E58</f>
        <v>0.37016574585635359</v>
      </c>
      <c r="I58" s="68">
        <f>SUM(I59:I60)</f>
        <v>1</v>
      </c>
      <c r="J58" s="70">
        <f>I58/E58</f>
        <v>5.5248618784530384E-3</v>
      </c>
      <c r="K58" s="68">
        <f>SUM(K59:K60)</f>
        <v>2</v>
      </c>
      <c r="L58" s="71">
        <f>SUM(L59:L60)</f>
        <v>64</v>
      </c>
      <c r="M58" s="68">
        <f>SUM(M59:M60)</f>
        <v>0</v>
      </c>
      <c r="N58" s="72">
        <f>M58/$L58</f>
        <v>0</v>
      </c>
      <c r="O58" s="65">
        <f>SUM(O59:O60)</f>
        <v>26</v>
      </c>
      <c r="P58" s="72">
        <f>O58/$L58</f>
        <v>0.40625</v>
      </c>
      <c r="Q58" s="65">
        <f t="shared" ref="Q58" si="182">SUM(Q59:Q60)</f>
        <v>0</v>
      </c>
      <c r="R58" s="72">
        <f t="shared" ref="R58" si="183">Q58/$L58</f>
        <v>0</v>
      </c>
      <c r="S58" s="65">
        <f t="shared" ref="S58" si="184">SUM(S59:S60)</f>
        <v>0</v>
      </c>
      <c r="T58" s="72">
        <f t="shared" ref="T58" si="185">S58/$L58</f>
        <v>0</v>
      </c>
      <c r="U58" s="65">
        <f t="shared" ref="U58" si="186">SUM(U59:U60)</f>
        <v>0</v>
      </c>
      <c r="V58" s="72">
        <f t="shared" ref="V58" si="187">U58/$L58</f>
        <v>0</v>
      </c>
      <c r="W58" s="65">
        <f t="shared" ref="W58" si="188">SUM(W59:W60)</f>
        <v>5</v>
      </c>
      <c r="X58" s="72">
        <f t="shared" ref="X58" si="189">W58/$L58</f>
        <v>7.8125E-2</v>
      </c>
      <c r="Y58" s="65">
        <f t="shared" ref="Y58" si="190">SUM(Y59:Y60)</f>
        <v>0</v>
      </c>
      <c r="Z58" s="72">
        <f t="shared" ref="Z58" si="191">Y58/$L58</f>
        <v>0</v>
      </c>
      <c r="AA58" s="65">
        <f t="shared" ref="AA58" si="192">SUM(AA59:AA60)</f>
        <v>0</v>
      </c>
      <c r="AB58" s="72">
        <f t="shared" ref="AB58" si="193">AA58/$L58</f>
        <v>0</v>
      </c>
      <c r="AC58" s="65">
        <f t="shared" ref="AC58" si="194">SUM(AC59:AC60)</f>
        <v>0</v>
      </c>
      <c r="AD58" s="72">
        <f t="shared" ref="AD58" si="195">AC58/$L58</f>
        <v>0</v>
      </c>
      <c r="AE58" s="65">
        <f t="shared" ref="AE58" si="196">SUM(AE59:AE60)</f>
        <v>0</v>
      </c>
      <c r="AF58" s="72">
        <f t="shared" ref="AF58" si="197">AE58/$L58</f>
        <v>0</v>
      </c>
      <c r="AG58" s="65">
        <f t="shared" ref="AG58" si="198">SUM(AG59:AG60)</f>
        <v>33</v>
      </c>
      <c r="AH58" s="72">
        <f t="shared" ref="AH58" si="199">AG58/$L58</f>
        <v>0.515625</v>
      </c>
      <c r="AI58">
        <f t="shared" si="18"/>
        <v>0</v>
      </c>
    </row>
    <row r="59" spans="1:35" s="24" customFormat="1" x14ac:dyDescent="0.15">
      <c r="B59" s="25"/>
      <c r="C59" s="230" t="s">
        <v>32</v>
      </c>
      <c r="D59" s="231">
        <v>1</v>
      </c>
      <c r="E59" s="234">
        <v>112</v>
      </c>
      <c r="F59" s="232">
        <v>75</v>
      </c>
      <c r="G59" s="232">
        <v>37</v>
      </c>
      <c r="H59" s="232">
        <v>33.04</v>
      </c>
      <c r="I59" s="232">
        <v>0</v>
      </c>
      <c r="J59" s="232"/>
      <c r="K59" s="232">
        <v>1</v>
      </c>
      <c r="L59" s="233">
        <v>36</v>
      </c>
      <c r="M59" s="232">
        <v>0</v>
      </c>
      <c r="N59" s="233"/>
      <c r="O59" s="230">
        <v>16</v>
      </c>
      <c r="P59" s="233"/>
      <c r="Q59" s="230">
        <v>0</v>
      </c>
      <c r="R59" s="233"/>
      <c r="S59" s="230">
        <v>0</v>
      </c>
      <c r="T59" s="233"/>
      <c r="U59" s="230">
        <v>0</v>
      </c>
      <c r="V59" s="233"/>
      <c r="W59" s="230">
        <v>5</v>
      </c>
      <c r="X59" s="233"/>
      <c r="Y59" s="230">
        <v>0</v>
      </c>
      <c r="Z59" s="233"/>
      <c r="AA59" s="230">
        <v>0</v>
      </c>
      <c r="AB59" s="233"/>
      <c r="AC59" s="230">
        <v>0</v>
      </c>
      <c r="AD59" s="233"/>
      <c r="AE59" s="230">
        <v>0</v>
      </c>
      <c r="AF59" s="233"/>
      <c r="AG59" s="230">
        <v>15</v>
      </c>
      <c r="AH59" s="233"/>
      <c r="AI59" s="24">
        <f t="shared" si="18"/>
        <v>112</v>
      </c>
    </row>
    <row r="60" spans="1:35" s="24" customFormat="1" x14ac:dyDescent="0.15">
      <c r="B60" s="25"/>
      <c r="C60" s="230" t="s">
        <v>109</v>
      </c>
      <c r="D60" s="231">
        <v>2</v>
      </c>
      <c r="E60" s="232">
        <v>69</v>
      </c>
      <c r="F60" s="232">
        <v>39</v>
      </c>
      <c r="G60" s="232">
        <v>30</v>
      </c>
      <c r="H60" s="232">
        <v>43.48</v>
      </c>
      <c r="I60" s="232">
        <v>1</v>
      </c>
      <c r="J60" s="232"/>
      <c r="K60" s="232">
        <v>1</v>
      </c>
      <c r="L60" s="233">
        <v>28</v>
      </c>
      <c r="M60" s="232">
        <v>0</v>
      </c>
      <c r="N60" s="233"/>
      <c r="O60" s="230">
        <v>10</v>
      </c>
      <c r="P60" s="233"/>
      <c r="Q60" s="230">
        <v>0</v>
      </c>
      <c r="R60" s="233"/>
      <c r="S60" s="230">
        <v>0</v>
      </c>
      <c r="T60" s="233"/>
      <c r="U60" s="230">
        <v>0</v>
      </c>
      <c r="V60" s="233"/>
      <c r="W60" s="230">
        <v>0</v>
      </c>
      <c r="X60" s="233"/>
      <c r="Y60" s="230">
        <v>0</v>
      </c>
      <c r="Z60" s="233"/>
      <c r="AA60" s="230">
        <v>0</v>
      </c>
      <c r="AB60" s="233"/>
      <c r="AC60" s="230">
        <v>0</v>
      </c>
      <c r="AD60" s="233"/>
      <c r="AE60" s="230">
        <v>0</v>
      </c>
      <c r="AF60" s="233"/>
      <c r="AG60" s="230">
        <v>18</v>
      </c>
      <c r="AH60" s="233"/>
      <c r="AI60" s="24">
        <f t="shared" si="18"/>
        <v>69</v>
      </c>
    </row>
    <row r="61" spans="1:35" x14ac:dyDescent="0.15">
      <c r="A61" s="24">
        <v>2</v>
      </c>
      <c r="B61" s="25" t="s">
        <v>183</v>
      </c>
      <c r="C61" s="65" t="s">
        <v>57</v>
      </c>
      <c r="D61" s="73"/>
      <c r="E61" s="68">
        <f>SUM(E62:E69)</f>
        <v>7891</v>
      </c>
      <c r="F61" s="68">
        <f t="shared" ref="F61" si="200">SUM(F62:F69)</f>
        <v>5146</v>
      </c>
      <c r="G61" s="68">
        <f t="shared" ref="G61" si="201">SUM(G62:G69)</f>
        <v>2745</v>
      </c>
      <c r="H61" s="69">
        <f>G61/E61</f>
        <v>0.34786465593714361</v>
      </c>
      <c r="I61" s="68">
        <f t="shared" ref="I61:K61" si="202">SUM(I62:I69)</f>
        <v>73</v>
      </c>
      <c r="J61" s="70">
        <f>I61/E61</f>
        <v>9.2510454948675699E-3</v>
      </c>
      <c r="K61" s="68">
        <f t="shared" si="202"/>
        <v>52</v>
      </c>
      <c r="L61" s="71">
        <f t="shared" ref="L61" si="203">SUM(L62:L69)</f>
        <v>2620</v>
      </c>
      <c r="M61" s="68">
        <f>SUM(M62:M69)</f>
        <v>38</v>
      </c>
      <c r="N61" s="72">
        <f>M61/$L61</f>
        <v>1.4503816793893129E-2</v>
      </c>
      <c r="O61" s="65">
        <f>SUM(O62:O69)</f>
        <v>965</v>
      </c>
      <c r="P61" s="72">
        <f>O61/$L61</f>
        <v>0.36832061068702288</v>
      </c>
      <c r="Q61" s="65">
        <f t="shared" ref="Q61" si="204">SUM(Q62:Q69)</f>
        <v>199</v>
      </c>
      <c r="R61" s="72">
        <f t="shared" ref="R61" si="205">Q61/$L61</f>
        <v>7.5954198473282442E-2</v>
      </c>
      <c r="S61" s="65">
        <f t="shared" ref="S61" si="206">SUM(S62:S69)</f>
        <v>45</v>
      </c>
      <c r="T61" s="72">
        <f t="shared" ref="T61" si="207">S61/$L61</f>
        <v>1.717557251908397E-2</v>
      </c>
      <c r="U61" s="65">
        <f t="shared" ref="U61" si="208">SUM(U62:U69)</f>
        <v>28</v>
      </c>
      <c r="V61" s="72">
        <f t="shared" ref="V61" si="209">U61/$L61</f>
        <v>1.0687022900763359E-2</v>
      </c>
      <c r="W61" s="65">
        <f t="shared" ref="W61" si="210">SUM(W62:W69)</f>
        <v>24</v>
      </c>
      <c r="X61" s="72">
        <f t="shared" ref="X61" si="211">W61/$L61</f>
        <v>9.1603053435114507E-3</v>
      </c>
      <c r="Y61" s="65">
        <f t="shared" ref="Y61" si="212">SUM(Y62:Y69)</f>
        <v>8</v>
      </c>
      <c r="Z61" s="72">
        <f t="shared" ref="Z61" si="213">Y61/$L61</f>
        <v>3.0534351145038168E-3</v>
      </c>
      <c r="AA61" s="65">
        <f t="shared" ref="AA61" si="214">SUM(AA62:AA69)</f>
        <v>7</v>
      </c>
      <c r="AB61" s="72">
        <f t="shared" ref="AB61" si="215">AA61/$L61</f>
        <v>2.6717557251908397E-3</v>
      </c>
      <c r="AC61" s="65">
        <f t="shared" ref="AC61" si="216">SUM(AC62:AC69)</f>
        <v>153</v>
      </c>
      <c r="AD61" s="72">
        <f t="shared" ref="AD61" si="217">AC61/$L61</f>
        <v>5.8396946564885498E-2</v>
      </c>
      <c r="AE61" s="65">
        <f t="shared" ref="AE61" si="218">SUM(AE62:AE69)</f>
        <v>14</v>
      </c>
      <c r="AF61" s="72">
        <f t="shared" ref="AF61" si="219">AE61/$L61</f>
        <v>5.3435114503816794E-3</v>
      </c>
      <c r="AG61" s="65">
        <f t="shared" ref="AG61" si="220">SUM(AG62:AG69)</f>
        <v>1139</v>
      </c>
      <c r="AH61" s="72">
        <f t="shared" ref="AH61" si="221">AG61/$L61</f>
        <v>0.4347328244274809</v>
      </c>
      <c r="AI61">
        <f t="shared" si="18"/>
        <v>0</v>
      </c>
    </row>
    <row r="62" spans="1:35" s="24" customFormat="1" x14ac:dyDescent="0.15">
      <c r="B62" s="25"/>
      <c r="C62" s="230" t="s">
        <v>189</v>
      </c>
      <c r="D62" s="231">
        <v>1</v>
      </c>
      <c r="E62" s="232">
        <v>990</v>
      </c>
      <c r="F62" s="232">
        <v>698</v>
      </c>
      <c r="G62" s="232">
        <v>292</v>
      </c>
      <c r="H62" s="232">
        <v>29.49</v>
      </c>
      <c r="I62" s="232">
        <v>7</v>
      </c>
      <c r="J62" s="232"/>
      <c r="K62" s="232">
        <v>6</v>
      </c>
      <c r="L62" s="233">
        <v>279</v>
      </c>
      <c r="M62" s="232">
        <v>3</v>
      </c>
      <c r="N62" s="233"/>
      <c r="O62" s="230">
        <v>152</v>
      </c>
      <c r="P62" s="233"/>
      <c r="Q62" s="230">
        <v>13</v>
      </c>
      <c r="R62" s="233"/>
      <c r="S62" s="230">
        <v>4</v>
      </c>
      <c r="T62" s="233"/>
      <c r="U62" s="230">
        <v>2</v>
      </c>
      <c r="V62" s="233"/>
      <c r="W62" s="230">
        <v>0</v>
      </c>
      <c r="X62" s="233"/>
      <c r="Y62" s="230">
        <v>1</v>
      </c>
      <c r="Z62" s="233"/>
      <c r="AA62" s="230">
        <v>0</v>
      </c>
      <c r="AB62" s="233"/>
      <c r="AC62" s="230">
        <v>25</v>
      </c>
      <c r="AD62" s="233"/>
      <c r="AE62" s="230">
        <v>1</v>
      </c>
      <c r="AF62" s="233"/>
      <c r="AG62" s="230">
        <v>78</v>
      </c>
      <c r="AH62" s="233"/>
      <c r="AI62" s="24">
        <f t="shared" si="18"/>
        <v>990</v>
      </c>
    </row>
    <row r="63" spans="1:35" s="24" customFormat="1" x14ac:dyDescent="0.15">
      <c r="B63" s="25"/>
      <c r="C63" s="230" t="s">
        <v>190</v>
      </c>
      <c r="D63" s="231">
        <v>2</v>
      </c>
      <c r="E63" s="232">
        <v>761</v>
      </c>
      <c r="F63" s="232">
        <v>529</v>
      </c>
      <c r="G63" s="232">
        <v>232</v>
      </c>
      <c r="H63" s="232">
        <v>30.49</v>
      </c>
      <c r="I63" s="232">
        <v>7</v>
      </c>
      <c r="J63" s="232"/>
      <c r="K63" s="232">
        <v>3</v>
      </c>
      <c r="L63" s="233">
        <v>222</v>
      </c>
      <c r="M63" s="232">
        <v>0</v>
      </c>
      <c r="N63" s="233"/>
      <c r="O63" s="230">
        <v>88</v>
      </c>
      <c r="P63" s="233"/>
      <c r="Q63" s="230">
        <v>25</v>
      </c>
      <c r="R63" s="233"/>
      <c r="S63" s="230">
        <v>7</v>
      </c>
      <c r="T63" s="233"/>
      <c r="U63" s="230">
        <v>3</v>
      </c>
      <c r="V63" s="233"/>
      <c r="W63" s="230">
        <v>1</v>
      </c>
      <c r="X63" s="233"/>
      <c r="Y63" s="230">
        <v>0</v>
      </c>
      <c r="Z63" s="233"/>
      <c r="AA63" s="230">
        <v>2</v>
      </c>
      <c r="AB63" s="233"/>
      <c r="AC63" s="230">
        <v>21</v>
      </c>
      <c r="AD63" s="233"/>
      <c r="AE63" s="230">
        <v>4</v>
      </c>
      <c r="AF63" s="233"/>
      <c r="AG63" s="230">
        <v>71</v>
      </c>
      <c r="AH63" s="233"/>
      <c r="AI63" s="24">
        <f t="shared" si="18"/>
        <v>761</v>
      </c>
    </row>
    <row r="64" spans="1:35" s="24" customFormat="1" x14ac:dyDescent="0.15">
      <c r="B64" s="25"/>
      <c r="C64" s="230" t="s">
        <v>58</v>
      </c>
      <c r="D64" s="231">
        <v>3</v>
      </c>
      <c r="E64" s="232">
        <v>847</v>
      </c>
      <c r="F64" s="232">
        <v>465</v>
      </c>
      <c r="G64" s="232">
        <v>382</v>
      </c>
      <c r="H64" s="232">
        <v>45.1</v>
      </c>
      <c r="I64" s="232">
        <v>7</v>
      </c>
      <c r="J64" s="232"/>
      <c r="K64" s="232">
        <v>4</v>
      </c>
      <c r="L64" s="233">
        <v>371</v>
      </c>
      <c r="M64" s="232">
        <v>5</v>
      </c>
      <c r="N64" s="233"/>
      <c r="O64" s="230">
        <v>143</v>
      </c>
      <c r="P64" s="233"/>
      <c r="Q64" s="230">
        <v>19</v>
      </c>
      <c r="R64" s="233"/>
      <c r="S64" s="230">
        <v>6</v>
      </c>
      <c r="T64" s="233"/>
      <c r="U64" s="230">
        <v>0</v>
      </c>
      <c r="V64" s="233"/>
      <c r="W64" s="230">
        <v>3</v>
      </c>
      <c r="X64" s="233"/>
      <c r="Y64" s="230">
        <v>0</v>
      </c>
      <c r="Z64" s="233"/>
      <c r="AA64" s="230">
        <v>1</v>
      </c>
      <c r="AB64" s="233"/>
      <c r="AC64" s="230">
        <v>13</v>
      </c>
      <c r="AD64" s="233"/>
      <c r="AE64" s="230">
        <v>1</v>
      </c>
      <c r="AF64" s="233"/>
      <c r="AG64" s="230">
        <v>180</v>
      </c>
      <c r="AH64" s="233"/>
      <c r="AI64" s="24">
        <f t="shared" si="18"/>
        <v>847</v>
      </c>
    </row>
    <row r="65" spans="1:35" s="24" customFormat="1" x14ac:dyDescent="0.15">
      <c r="B65" s="25"/>
      <c r="C65" s="230" t="s">
        <v>192</v>
      </c>
      <c r="D65" s="231">
        <v>4</v>
      </c>
      <c r="E65" s="232">
        <v>960</v>
      </c>
      <c r="F65" s="232">
        <v>608</v>
      </c>
      <c r="G65" s="232">
        <v>352</v>
      </c>
      <c r="H65" s="232">
        <v>36.67</v>
      </c>
      <c r="I65" s="232">
        <v>3</v>
      </c>
      <c r="J65" s="232"/>
      <c r="K65" s="232">
        <v>7</v>
      </c>
      <c r="L65" s="233">
        <v>342</v>
      </c>
      <c r="M65" s="232">
        <v>6</v>
      </c>
      <c r="N65" s="233"/>
      <c r="O65" s="230">
        <v>120</v>
      </c>
      <c r="P65" s="233"/>
      <c r="Q65" s="230">
        <v>22</v>
      </c>
      <c r="R65" s="233"/>
      <c r="S65" s="230">
        <v>5</v>
      </c>
      <c r="T65" s="233"/>
      <c r="U65" s="230">
        <v>4</v>
      </c>
      <c r="V65" s="233"/>
      <c r="W65" s="230">
        <v>5</v>
      </c>
      <c r="X65" s="233"/>
      <c r="Y65" s="230">
        <v>2</v>
      </c>
      <c r="Z65" s="233"/>
      <c r="AA65" s="230">
        <v>0</v>
      </c>
      <c r="AB65" s="233"/>
      <c r="AC65" s="230">
        <v>22</v>
      </c>
      <c r="AD65" s="233"/>
      <c r="AE65" s="230">
        <v>2</v>
      </c>
      <c r="AF65" s="233"/>
      <c r="AG65" s="230">
        <v>154</v>
      </c>
      <c r="AH65" s="233"/>
      <c r="AI65" s="24">
        <f t="shared" si="18"/>
        <v>960</v>
      </c>
    </row>
    <row r="66" spans="1:35" s="24" customFormat="1" x14ac:dyDescent="0.15">
      <c r="B66" s="25"/>
      <c r="C66" s="230" t="s">
        <v>191</v>
      </c>
      <c r="D66" s="231">
        <v>5</v>
      </c>
      <c r="E66" s="232">
        <v>957</v>
      </c>
      <c r="F66" s="232">
        <v>533</v>
      </c>
      <c r="G66" s="232">
        <v>424</v>
      </c>
      <c r="H66" s="232">
        <v>44.31</v>
      </c>
      <c r="I66" s="232">
        <v>15</v>
      </c>
      <c r="J66" s="232"/>
      <c r="K66" s="232">
        <v>11</v>
      </c>
      <c r="L66" s="233">
        <v>398</v>
      </c>
      <c r="M66" s="232">
        <v>1</v>
      </c>
      <c r="N66" s="233"/>
      <c r="O66" s="230">
        <v>112</v>
      </c>
      <c r="P66" s="233"/>
      <c r="Q66" s="230">
        <v>36</v>
      </c>
      <c r="R66" s="233"/>
      <c r="S66" s="230">
        <v>8</v>
      </c>
      <c r="T66" s="233"/>
      <c r="U66" s="230">
        <v>6</v>
      </c>
      <c r="V66" s="233"/>
      <c r="W66" s="230">
        <v>2</v>
      </c>
      <c r="X66" s="233"/>
      <c r="Y66" s="230">
        <v>0</v>
      </c>
      <c r="Z66" s="233"/>
      <c r="AA66" s="230">
        <v>0</v>
      </c>
      <c r="AB66" s="233"/>
      <c r="AC66" s="230">
        <v>13</v>
      </c>
      <c r="AD66" s="233"/>
      <c r="AE66" s="230">
        <v>3</v>
      </c>
      <c r="AF66" s="233"/>
      <c r="AG66" s="230">
        <v>217</v>
      </c>
      <c r="AH66" s="233"/>
      <c r="AI66" s="24">
        <f t="shared" si="18"/>
        <v>957</v>
      </c>
    </row>
    <row r="67" spans="1:35" s="24" customFormat="1" x14ac:dyDescent="0.15">
      <c r="B67" s="25"/>
      <c r="C67" s="230" t="s">
        <v>193</v>
      </c>
      <c r="D67" s="231">
        <v>6</v>
      </c>
      <c r="E67" s="232">
        <v>909</v>
      </c>
      <c r="F67" s="232">
        <v>544</v>
      </c>
      <c r="G67" s="232">
        <v>365</v>
      </c>
      <c r="H67" s="232">
        <v>40.15</v>
      </c>
      <c r="I67" s="232">
        <v>9</v>
      </c>
      <c r="J67" s="232"/>
      <c r="K67" s="232">
        <v>7</v>
      </c>
      <c r="L67" s="233">
        <v>349</v>
      </c>
      <c r="M67" s="232">
        <v>6</v>
      </c>
      <c r="N67" s="233"/>
      <c r="O67" s="230">
        <v>99</v>
      </c>
      <c r="P67" s="233"/>
      <c r="Q67" s="230">
        <v>21</v>
      </c>
      <c r="R67" s="233"/>
      <c r="S67" s="230">
        <v>6</v>
      </c>
      <c r="T67" s="233"/>
      <c r="U67" s="230">
        <v>2</v>
      </c>
      <c r="V67" s="233"/>
      <c r="W67" s="230">
        <v>3</v>
      </c>
      <c r="X67" s="233"/>
      <c r="Y67" s="230">
        <v>3</v>
      </c>
      <c r="Z67" s="233"/>
      <c r="AA67" s="230">
        <v>1</v>
      </c>
      <c r="AB67" s="233"/>
      <c r="AC67" s="230">
        <v>25</v>
      </c>
      <c r="AD67" s="233"/>
      <c r="AE67" s="230">
        <v>0</v>
      </c>
      <c r="AF67" s="233"/>
      <c r="AG67" s="230">
        <v>183</v>
      </c>
      <c r="AH67" s="233"/>
      <c r="AI67" s="24">
        <f t="shared" si="18"/>
        <v>909</v>
      </c>
    </row>
    <row r="68" spans="1:35" s="24" customFormat="1" x14ac:dyDescent="0.15">
      <c r="B68" s="25"/>
      <c r="C68" s="230" t="s">
        <v>194</v>
      </c>
      <c r="D68" s="231">
        <v>7</v>
      </c>
      <c r="E68" s="232">
        <v>1237</v>
      </c>
      <c r="F68" s="232">
        <v>952</v>
      </c>
      <c r="G68" s="232">
        <v>285</v>
      </c>
      <c r="H68" s="232">
        <v>23.04</v>
      </c>
      <c r="I68" s="232">
        <v>13</v>
      </c>
      <c r="J68" s="232"/>
      <c r="K68" s="232">
        <v>7</v>
      </c>
      <c r="L68" s="233">
        <v>265</v>
      </c>
      <c r="M68" s="232">
        <v>8</v>
      </c>
      <c r="N68" s="233"/>
      <c r="O68" s="230">
        <v>82</v>
      </c>
      <c r="P68" s="233"/>
      <c r="Q68" s="230">
        <v>26</v>
      </c>
      <c r="R68" s="233"/>
      <c r="S68" s="230">
        <v>2</v>
      </c>
      <c r="T68" s="233"/>
      <c r="U68" s="230">
        <v>10</v>
      </c>
      <c r="V68" s="233"/>
      <c r="W68" s="230">
        <v>6</v>
      </c>
      <c r="X68" s="233"/>
      <c r="Y68" s="230">
        <v>0</v>
      </c>
      <c r="Z68" s="233"/>
      <c r="AA68" s="230">
        <v>1</v>
      </c>
      <c r="AB68" s="233"/>
      <c r="AC68" s="230">
        <v>20</v>
      </c>
      <c r="AD68" s="233"/>
      <c r="AE68" s="230">
        <v>3</v>
      </c>
      <c r="AF68" s="233"/>
      <c r="AG68" s="230">
        <v>107</v>
      </c>
      <c r="AH68" s="233"/>
      <c r="AI68" s="24">
        <f t="shared" si="18"/>
        <v>1237</v>
      </c>
    </row>
    <row r="69" spans="1:35" s="24" customFormat="1" x14ac:dyDescent="0.15">
      <c r="B69" s="25"/>
      <c r="C69" s="230" t="s">
        <v>195</v>
      </c>
      <c r="D69" s="231">
        <v>8</v>
      </c>
      <c r="E69" s="232">
        <v>1230</v>
      </c>
      <c r="F69" s="232">
        <v>817</v>
      </c>
      <c r="G69" s="232">
        <v>413</v>
      </c>
      <c r="H69" s="232">
        <v>33.58</v>
      </c>
      <c r="I69" s="232">
        <v>12</v>
      </c>
      <c r="J69" s="232"/>
      <c r="K69" s="232">
        <v>7</v>
      </c>
      <c r="L69" s="233">
        <v>394</v>
      </c>
      <c r="M69" s="232">
        <v>9</v>
      </c>
      <c r="N69" s="233"/>
      <c r="O69" s="230">
        <v>169</v>
      </c>
      <c r="P69" s="233"/>
      <c r="Q69" s="230">
        <v>37</v>
      </c>
      <c r="R69" s="233"/>
      <c r="S69" s="230">
        <v>7</v>
      </c>
      <c r="T69" s="233"/>
      <c r="U69" s="230">
        <v>1</v>
      </c>
      <c r="V69" s="233"/>
      <c r="W69" s="230">
        <v>4</v>
      </c>
      <c r="X69" s="233"/>
      <c r="Y69" s="230">
        <v>2</v>
      </c>
      <c r="Z69" s="233"/>
      <c r="AA69" s="230">
        <v>2</v>
      </c>
      <c r="AB69" s="233"/>
      <c r="AC69" s="230">
        <v>14</v>
      </c>
      <c r="AD69" s="233"/>
      <c r="AE69" s="230">
        <v>0</v>
      </c>
      <c r="AF69" s="233"/>
      <c r="AG69" s="230">
        <v>149</v>
      </c>
      <c r="AH69" s="233"/>
      <c r="AI69" s="24">
        <f t="shared" ref="AI69:AI132" si="222">IF(AND(NOT(ISBLANK($L69)),NOT(ISBLANK($D69))),$E69,0)</f>
        <v>1230</v>
      </c>
    </row>
    <row r="70" spans="1:35" x14ac:dyDescent="0.15">
      <c r="A70" s="24">
        <v>1</v>
      </c>
      <c r="B70" s="25" t="s">
        <v>185</v>
      </c>
      <c r="C70" s="65" t="s">
        <v>251</v>
      </c>
      <c r="D70" s="66"/>
      <c r="E70" s="68">
        <f>SUM(E71:E76)</f>
        <v>1888</v>
      </c>
      <c r="F70" s="68">
        <f>SUM(F71:F76)</f>
        <v>1155</v>
      </c>
      <c r="G70" s="68">
        <f>SUM(G71:G76)</f>
        <v>733</v>
      </c>
      <c r="H70" s="69">
        <f>G70/E70</f>
        <v>0.38824152542372881</v>
      </c>
      <c r="I70" s="68">
        <f>SUM(I71:I76)</f>
        <v>2</v>
      </c>
      <c r="J70" s="70">
        <f>I70/E70</f>
        <v>1.0593220338983051E-3</v>
      </c>
      <c r="K70" s="68">
        <f>SUM(K71:K76)</f>
        <v>26</v>
      </c>
      <c r="L70" s="71">
        <f>SUM(L71:L76)</f>
        <v>705</v>
      </c>
      <c r="M70" s="68">
        <f>SUM(M71:M76)</f>
        <v>13</v>
      </c>
      <c r="N70" s="72">
        <f>M70/$L70</f>
        <v>1.8439716312056736E-2</v>
      </c>
      <c r="O70" s="65">
        <f>SUM(O71:O76)</f>
        <v>316</v>
      </c>
      <c r="P70" s="72">
        <f>O70/$L70</f>
        <v>0.44822695035460991</v>
      </c>
      <c r="Q70" s="65">
        <f t="shared" ref="Q70" si="223">SUM(Q71:Q76)</f>
        <v>55</v>
      </c>
      <c r="R70" s="72">
        <f t="shared" ref="R70" si="224">Q70/$L70</f>
        <v>7.8014184397163122E-2</v>
      </c>
      <c r="S70" s="65">
        <f t="shared" ref="S70" si="225">SUM(S71:S76)</f>
        <v>14</v>
      </c>
      <c r="T70" s="72">
        <f t="shared" ref="T70" si="226">S70/$L70</f>
        <v>1.9858156028368795E-2</v>
      </c>
      <c r="U70" s="65">
        <f t="shared" ref="U70" si="227">SUM(U71:U76)</f>
        <v>4</v>
      </c>
      <c r="V70" s="72">
        <f t="shared" ref="V70" si="228">U70/$L70</f>
        <v>5.6737588652482273E-3</v>
      </c>
      <c r="W70" s="65">
        <f t="shared" ref="W70" si="229">SUM(W71:W76)</f>
        <v>9</v>
      </c>
      <c r="X70" s="72">
        <f t="shared" ref="X70" si="230">W70/$L70</f>
        <v>1.276595744680851E-2</v>
      </c>
      <c r="Y70" s="65">
        <f t="shared" ref="Y70" si="231">SUM(Y71:Y76)</f>
        <v>4</v>
      </c>
      <c r="Z70" s="72">
        <f t="shared" ref="Z70" si="232">Y70/$L70</f>
        <v>5.6737588652482273E-3</v>
      </c>
      <c r="AA70" s="65">
        <f t="shared" ref="AA70" si="233">SUM(AA71:AA76)</f>
        <v>9</v>
      </c>
      <c r="AB70" s="72">
        <f t="shared" ref="AB70" si="234">AA70/$L70</f>
        <v>1.276595744680851E-2</v>
      </c>
      <c r="AC70" s="65">
        <f t="shared" ref="AC70" si="235">SUM(AC71:AC76)</f>
        <v>38</v>
      </c>
      <c r="AD70" s="72">
        <f t="shared" ref="AD70" si="236">AC70/$L70</f>
        <v>5.3900709219858157E-2</v>
      </c>
      <c r="AE70" s="65">
        <f t="shared" ref="AE70" si="237">SUM(AE71:AE76)</f>
        <v>12</v>
      </c>
      <c r="AF70" s="72">
        <f t="shared" ref="AF70" si="238">AE70/$L70</f>
        <v>1.7021276595744681E-2</v>
      </c>
      <c r="AG70" s="65">
        <f t="shared" ref="AG70" si="239">SUM(AG71:AG76)</f>
        <v>231</v>
      </c>
      <c r="AH70" s="72">
        <f t="shared" ref="AH70" si="240">AG70/$L70</f>
        <v>0.32765957446808508</v>
      </c>
      <c r="AI70">
        <f t="shared" si="222"/>
        <v>0</v>
      </c>
    </row>
    <row r="71" spans="1:35" s="24" customFormat="1" x14ac:dyDescent="0.15">
      <c r="B71" s="25"/>
      <c r="C71" s="230" t="s">
        <v>110</v>
      </c>
      <c r="D71" s="231">
        <v>1</v>
      </c>
      <c r="E71" s="232">
        <v>1217</v>
      </c>
      <c r="F71" s="232">
        <v>779</v>
      </c>
      <c r="G71" s="232">
        <v>438</v>
      </c>
      <c r="H71" s="232">
        <v>35.99</v>
      </c>
      <c r="I71" s="232">
        <v>0</v>
      </c>
      <c r="J71" s="232"/>
      <c r="K71" s="232">
        <v>13</v>
      </c>
      <c r="L71" s="233">
        <v>425</v>
      </c>
      <c r="M71" s="232">
        <v>8</v>
      </c>
      <c r="N71" s="233"/>
      <c r="O71" s="230">
        <v>175</v>
      </c>
      <c r="P71" s="233"/>
      <c r="Q71" s="230">
        <v>28</v>
      </c>
      <c r="R71" s="233"/>
      <c r="S71" s="230">
        <v>8</v>
      </c>
      <c r="T71" s="233"/>
      <c r="U71" s="230">
        <v>2</v>
      </c>
      <c r="V71" s="233"/>
      <c r="W71" s="230">
        <v>6</v>
      </c>
      <c r="X71" s="233"/>
      <c r="Y71" s="230">
        <v>1</v>
      </c>
      <c r="Z71" s="233"/>
      <c r="AA71" s="230">
        <v>7</v>
      </c>
      <c r="AB71" s="233"/>
      <c r="AC71" s="230">
        <v>28</v>
      </c>
      <c r="AD71" s="233"/>
      <c r="AE71" s="230">
        <v>12</v>
      </c>
      <c r="AF71" s="233"/>
      <c r="AG71" s="230">
        <v>150</v>
      </c>
      <c r="AH71" s="233"/>
      <c r="AI71" s="24">
        <f t="shared" si="222"/>
        <v>1217</v>
      </c>
    </row>
    <row r="72" spans="1:35" s="24" customFormat="1" x14ac:dyDescent="0.15">
      <c r="B72" s="25"/>
      <c r="C72" s="230" t="s">
        <v>111</v>
      </c>
      <c r="D72" s="231">
        <v>2</v>
      </c>
      <c r="E72" s="232">
        <v>123</v>
      </c>
      <c r="F72" s="232">
        <v>66</v>
      </c>
      <c r="G72" s="232">
        <v>57</v>
      </c>
      <c r="H72" s="232">
        <v>46.34</v>
      </c>
      <c r="I72" s="232">
        <v>0</v>
      </c>
      <c r="J72" s="232"/>
      <c r="K72" s="232">
        <v>3</v>
      </c>
      <c r="L72" s="233">
        <v>54</v>
      </c>
      <c r="M72" s="232">
        <v>0</v>
      </c>
      <c r="N72" s="233"/>
      <c r="O72" s="230">
        <v>30</v>
      </c>
      <c r="P72" s="233"/>
      <c r="Q72" s="230">
        <v>2</v>
      </c>
      <c r="R72" s="233"/>
      <c r="S72" s="230">
        <v>0</v>
      </c>
      <c r="T72" s="233"/>
      <c r="U72" s="230">
        <v>1</v>
      </c>
      <c r="V72" s="233"/>
      <c r="W72" s="230">
        <v>1</v>
      </c>
      <c r="X72" s="233"/>
      <c r="Y72" s="230">
        <v>0</v>
      </c>
      <c r="Z72" s="233"/>
      <c r="AA72" s="230">
        <v>0</v>
      </c>
      <c r="AB72" s="233"/>
      <c r="AC72" s="230">
        <v>3</v>
      </c>
      <c r="AD72" s="233"/>
      <c r="AE72" s="230">
        <v>0</v>
      </c>
      <c r="AF72" s="233"/>
      <c r="AG72" s="230">
        <v>17</v>
      </c>
      <c r="AH72" s="233"/>
      <c r="AI72" s="24">
        <f t="shared" si="222"/>
        <v>123</v>
      </c>
    </row>
    <row r="73" spans="1:35" s="24" customFormat="1" x14ac:dyDescent="0.15">
      <c r="B73" s="25"/>
      <c r="C73" s="230" t="s">
        <v>59</v>
      </c>
      <c r="D73" s="231">
        <v>3</v>
      </c>
      <c r="E73" s="232">
        <v>181</v>
      </c>
      <c r="F73" s="232">
        <v>105</v>
      </c>
      <c r="G73" s="232">
        <v>76</v>
      </c>
      <c r="H73" s="232">
        <v>41.99</v>
      </c>
      <c r="I73" s="232">
        <v>0</v>
      </c>
      <c r="J73" s="232"/>
      <c r="K73" s="232">
        <v>7</v>
      </c>
      <c r="L73" s="233">
        <v>69</v>
      </c>
      <c r="M73" s="232">
        <v>1</v>
      </c>
      <c r="N73" s="233"/>
      <c r="O73" s="230">
        <v>50</v>
      </c>
      <c r="P73" s="233"/>
      <c r="Q73" s="230">
        <v>5</v>
      </c>
      <c r="R73" s="233"/>
      <c r="S73" s="230">
        <v>1</v>
      </c>
      <c r="T73" s="233"/>
      <c r="U73" s="230">
        <v>1</v>
      </c>
      <c r="V73" s="233"/>
      <c r="W73" s="230">
        <v>0</v>
      </c>
      <c r="X73" s="233"/>
      <c r="Y73" s="230">
        <v>2</v>
      </c>
      <c r="Z73" s="233"/>
      <c r="AA73" s="230">
        <v>1</v>
      </c>
      <c r="AB73" s="233"/>
      <c r="AC73" s="230">
        <v>1</v>
      </c>
      <c r="AD73" s="233"/>
      <c r="AE73" s="230">
        <v>0</v>
      </c>
      <c r="AF73" s="233"/>
      <c r="AG73" s="230">
        <v>7</v>
      </c>
      <c r="AH73" s="233"/>
      <c r="AI73" s="24">
        <f t="shared" si="222"/>
        <v>181</v>
      </c>
    </row>
    <row r="74" spans="1:35" s="24" customFormat="1" x14ac:dyDescent="0.15">
      <c r="B74" s="25"/>
      <c r="C74" s="230" t="s">
        <v>60</v>
      </c>
      <c r="D74" s="231">
        <v>4</v>
      </c>
      <c r="E74" s="232">
        <v>47</v>
      </c>
      <c r="F74" s="232">
        <v>29</v>
      </c>
      <c r="G74" s="232">
        <v>18</v>
      </c>
      <c r="H74" s="232">
        <v>38.299999999999997</v>
      </c>
      <c r="I74" s="232">
        <v>0</v>
      </c>
      <c r="J74" s="232"/>
      <c r="K74" s="232">
        <v>1</v>
      </c>
      <c r="L74" s="233">
        <v>17</v>
      </c>
      <c r="M74" s="232">
        <v>1</v>
      </c>
      <c r="N74" s="233"/>
      <c r="O74" s="230">
        <v>8</v>
      </c>
      <c r="P74" s="233"/>
      <c r="Q74" s="230">
        <v>1</v>
      </c>
      <c r="R74" s="233"/>
      <c r="S74" s="230">
        <v>0</v>
      </c>
      <c r="T74" s="233"/>
      <c r="U74" s="230">
        <v>0</v>
      </c>
      <c r="V74" s="233"/>
      <c r="W74" s="230">
        <v>0</v>
      </c>
      <c r="X74" s="233"/>
      <c r="Y74" s="230">
        <v>0</v>
      </c>
      <c r="Z74" s="233"/>
      <c r="AA74" s="230">
        <v>0</v>
      </c>
      <c r="AB74" s="233"/>
      <c r="AC74" s="230">
        <v>0</v>
      </c>
      <c r="AD74" s="233"/>
      <c r="AE74" s="230">
        <v>0</v>
      </c>
      <c r="AF74" s="233"/>
      <c r="AG74" s="230">
        <v>7</v>
      </c>
      <c r="AH74" s="233"/>
      <c r="AI74" s="24">
        <f t="shared" si="222"/>
        <v>47</v>
      </c>
    </row>
    <row r="75" spans="1:35" s="24" customFormat="1" x14ac:dyDescent="0.15">
      <c r="B75" s="25"/>
      <c r="C75" s="230" t="s">
        <v>267</v>
      </c>
      <c r="D75" s="231">
        <v>5</v>
      </c>
      <c r="E75" s="232">
        <v>258</v>
      </c>
      <c r="F75" s="232">
        <v>137</v>
      </c>
      <c r="G75" s="232">
        <v>121</v>
      </c>
      <c r="H75" s="232">
        <v>46.9</v>
      </c>
      <c r="I75" s="232">
        <v>1</v>
      </c>
      <c r="J75" s="232"/>
      <c r="K75" s="232">
        <v>2</v>
      </c>
      <c r="L75" s="233">
        <v>118</v>
      </c>
      <c r="M75" s="232">
        <v>3</v>
      </c>
      <c r="N75" s="233"/>
      <c r="O75" s="230">
        <v>41</v>
      </c>
      <c r="P75" s="233"/>
      <c r="Q75" s="230">
        <v>16</v>
      </c>
      <c r="R75" s="233"/>
      <c r="S75" s="230">
        <v>1</v>
      </c>
      <c r="T75" s="233"/>
      <c r="U75" s="230">
        <v>0</v>
      </c>
      <c r="V75" s="233"/>
      <c r="W75" s="230">
        <v>2</v>
      </c>
      <c r="X75" s="233"/>
      <c r="Y75" s="230">
        <v>1</v>
      </c>
      <c r="Z75" s="233"/>
      <c r="AA75" s="230">
        <v>1</v>
      </c>
      <c r="AB75" s="233"/>
      <c r="AC75" s="230">
        <v>6</v>
      </c>
      <c r="AD75" s="233"/>
      <c r="AE75" s="230">
        <v>0</v>
      </c>
      <c r="AF75" s="233"/>
      <c r="AG75" s="230">
        <v>47</v>
      </c>
      <c r="AH75" s="233"/>
      <c r="AI75" s="24">
        <f t="shared" si="222"/>
        <v>258</v>
      </c>
    </row>
    <row r="76" spans="1:35" s="24" customFormat="1" x14ac:dyDescent="0.15">
      <c r="B76" s="25"/>
      <c r="C76" s="230" t="s">
        <v>227</v>
      </c>
      <c r="D76" s="231">
        <v>6</v>
      </c>
      <c r="E76" s="232">
        <v>62</v>
      </c>
      <c r="F76" s="232">
        <v>39</v>
      </c>
      <c r="G76" s="232">
        <v>23</v>
      </c>
      <c r="H76" s="232">
        <v>37.1</v>
      </c>
      <c r="I76" s="232">
        <v>1</v>
      </c>
      <c r="J76" s="232"/>
      <c r="K76" s="232">
        <v>0</v>
      </c>
      <c r="L76" s="233">
        <v>22</v>
      </c>
      <c r="M76" s="232">
        <v>0</v>
      </c>
      <c r="N76" s="233"/>
      <c r="O76" s="230">
        <v>12</v>
      </c>
      <c r="P76" s="233"/>
      <c r="Q76" s="230">
        <v>3</v>
      </c>
      <c r="R76" s="233"/>
      <c r="S76" s="230">
        <v>4</v>
      </c>
      <c r="T76" s="233"/>
      <c r="U76" s="230">
        <v>0</v>
      </c>
      <c r="V76" s="233"/>
      <c r="W76" s="230">
        <v>0</v>
      </c>
      <c r="X76" s="233"/>
      <c r="Y76" s="230">
        <v>0</v>
      </c>
      <c r="Z76" s="233"/>
      <c r="AA76" s="230">
        <v>0</v>
      </c>
      <c r="AB76" s="233"/>
      <c r="AC76" s="230">
        <v>0</v>
      </c>
      <c r="AD76" s="233"/>
      <c r="AE76" s="230">
        <v>0</v>
      </c>
      <c r="AF76" s="233"/>
      <c r="AG76" s="230">
        <v>3</v>
      </c>
      <c r="AH76" s="233"/>
      <c r="AI76" s="24">
        <f t="shared" si="222"/>
        <v>62</v>
      </c>
    </row>
    <row r="77" spans="1:35" x14ac:dyDescent="0.15">
      <c r="A77" s="24">
        <v>3</v>
      </c>
      <c r="B77" s="25" t="s">
        <v>184</v>
      </c>
      <c r="C77" s="65" t="s">
        <v>61</v>
      </c>
      <c r="D77" s="66"/>
      <c r="E77" s="68">
        <f>SUM(E78:E85)</f>
        <v>5126</v>
      </c>
      <c r="F77" s="68">
        <f>SUM(F78:F85)</f>
        <v>3475</v>
      </c>
      <c r="G77" s="68">
        <f>SUM(G78:G85)</f>
        <v>1651</v>
      </c>
      <c r="H77" s="69">
        <f>G77/E77</f>
        <v>0.32208349590323837</v>
      </c>
      <c r="I77" s="68">
        <f>SUM(I78:I85)</f>
        <v>0</v>
      </c>
      <c r="J77" s="70">
        <f>I77/E77</f>
        <v>0</v>
      </c>
      <c r="K77" s="68">
        <f>SUM(K78:K85)</f>
        <v>68</v>
      </c>
      <c r="L77" s="71">
        <f>SUM(L78:L85)</f>
        <v>1583</v>
      </c>
      <c r="M77" s="68">
        <f>SUM(M78:M85)</f>
        <v>35</v>
      </c>
      <c r="N77" s="72">
        <f>M77/$L77</f>
        <v>2.2109917877447885E-2</v>
      </c>
      <c r="O77" s="65">
        <f>SUM(O78:O85)</f>
        <v>244</v>
      </c>
      <c r="P77" s="72">
        <f>O77/$L77</f>
        <v>0.15413771320277952</v>
      </c>
      <c r="Q77" s="65">
        <f t="shared" ref="Q77" si="241">SUM(Q78:Q85)</f>
        <v>147</v>
      </c>
      <c r="R77" s="72">
        <f t="shared" ref="R77" si="242">Q77/$L77</f>
        <v>9.2861655085281117E-2</v>
      </c>
      <c r="S77" s="65">
        <f t="shared" ref="S77" si="243">SUM(S78:S85)</f>
        <v>31</v>
      </c>
      <c r="T77" s="72">
        <f t="shared" ref="T77" si="244">S77/$L77</f>
        <v>1.9583070120025269E-2</v>
      </c>
      <c r="U77" s="65">
        <f t="shared" ref="U77" si="245">SUM(U78:U85)</f>
        <v>12</v>
      </c>
      <c r="V77" s="72">
        <f t="shared" ref="V77" si="246">U77/$L77</f>
        <v>7.5805432722678458E-3</v>
      </c>
      <c r="W77" s="65">
        <f t="shared" ref="W77" si="247">SUM(W78:W85)</f>
        <v>16</v>
      </c>
      <c r="X77" s="72">
        <f t="shared" ref="X77" si="248">W77/$L77</f>
        <v>1.010739102969046E-2</v>
      </c>
      <c r="Y77" s="65">
        <f t="shared" ref="Y77" si="249">SUM(Y78:Y85)</f>
        <v>2</v>
      </c>
      <c r="Z77" s="72">
        <f t="shared" ref="Z77" si="250">Y77/$L77</f>
        <v>1.2634238787113076E-3</v>
      </c>
      <c r="AA77" s="65">
        <f t="shared" ref="AA77" si="251">SUM(AA78:AA85)</f>
        <v>6</v>
      </c>
      <c r="AB77" s="72">
        <f t="shared" ref="AB77" si="252">AA77/$L77</f>
        <v>3.7902716361339229E-3</v>
      </c>
      <c r="AC77" s="65">
        <f t="shared" ref="AC77" si="253">SUM(AC78:AC85)</f>
        <v>74</v>
      </c>
      <c r="AD77" s="72">
        <f t="shared" ref="AD77" si="254">AC77/$L77</f>
        <v>4.6746683512318379E-2</v>
      </c>
      <c r="AE77" s="65">
        <f t="shared" ref="AE77" si="255">SUM(AE78:AE85)</f>
        <v>13</v>
      </c>
      <c r="AF77" s="72">
        <f t="shared" ref="AF77" si="256">AE77/$L77</f>
        <v>8.2122552116234999E-3</v>
      </c>
      <c r="AG77" s="65">
        <f t="shared" ref="AG77" si="257">SUM(AG78:AG85)</f>
        <v>1003</v>
      </c>
      <c r="AH77" s="72">
        <f t="shared" ref="AH77" si="258">AG77/$L77</f>
        <v>0.63360707517372084</v>
      </c>
      <c r="AI77">
        <f t="shared" si="222"/>
        <v>0</v>
      </c>
    </row>
    <row r="78" spans="1:35" s="24" customFormat="1" x14ac:dyDescent="0.15">
      <c r="B78" s="25"/>
      <c r="C78" s="230" t="s">
        <v>127</v>
      </c>
      <c r="D78" s="231">
        <v>1</v>
      </c>
      <c r="E78" s="232">
        <v>356</v>
      </c>
      <c r="F78" s="232">
        <v>261</v>
      </c>
      <c r="G78" s="232">
        <v>95</v>
      </c>
      <c r="H78" s="232">
        <v>26.69</v>
      </c>
      <c r="I78" s="232">
        <v>0</v>
      </c>
      <c r="J78" s="232"/>
      <c r="K78" s="232">
        <v>2</v>
      </c>
      <c r="L78" s="233">
        <v>93</v>
      </c>
      <c r="M78" s="232">
        <v>1</v>
      </c>
      <c r="N78" s="233"/>
      <c r="O78" s="230">
        <v>13</v>
      </c>
      <c r="P78" s="233"/>
      <c r="Q78" s="230">
        <v>3</v>
      </c>
      <c r="R78" s="233"/>
      <c r="S78" s="230">
        <v>0</v>
      </c>
      <c r="T78" s="233"/>
      <c r="U78" s="230">
        <v>0</v>
      </c>
      <c r="V78" s="233"/>
      <c r="W78" s="230">
        <v>0</v>
      </c>
      <c r="X78" s="233"/>
      <c r="Y78" s="230">
        <v>0</v>
      </c>
      <c r="Z78" s="233"/>
      <c r="AA78" s="230">
        <v>0</v>
      </c>
      <c r="AB78" s="233"/>
      <c r="AC78" s="230">
        <v>1</v>
      </c>
      <c r="AD78" s="233"/>
      <c r="AE78" s="230">
        <v>1</v>
      </c>
      <c r="AF78" s="233"/>
      <c r="AG78" s="230">
        <v>74</v>
      </c>
      <c r="AH78" s="233"/>
      <c r="AI78" s="24">
        <f t="shared" si="222"/>
        <v>356</v>
      </c>
    </row>
    <row r="79" spans="1:35" s="24" customFormat="1" x14ac:dyDescent="0.15">
      <c r="B79" s="25"/>
      <c r="C79" s="230" t="s">
        <v>128</v>
      </c>
      <c r="D79" s="231">
        <v>2</v>
      </c>
      <c r="E79" s="232">
        <v>724</v>
      </c>
      <c r="F79" s="232">
        <v>511</v>
      </c>
      <c r="G79" s="232">
        <v>213</v>
      </c>
      <c r="H79" s="232">
        <v>29.42</v>
      </c>
      <c r="I79" s="232">
        <v>0</v>
      </c>
      <c r="J79" s="232"/>
      <c r="K79" s="232">
        <v>7</v>
      </c>
      <c r="L79" s="233">
        <v>206</v>
      </c>
      <c r="M79" s="232">
        <v>6</v>
      </c>
      <c r="N79" s="233"/>
      <c r="O79" s="230">
        <v>31</v>
      </c>
      <c r="P79" s="233"/>
      <c r="Q79" s="230">
        <v>10</v>
      </c>
      <c r="R79" s="233"/>
      <c r="S79" s="230">
        <v>2</v>
      </c>
      <c r="T79" s="233"/>
      <c r="U79" s="230">
        <v>4</v>
      </c>
      <c r="V79" s="233"/>
      <c r="W79" s="230">
        <v>2</v>
      </c>
      <c r="X79" s="233"/>
      <c r="Y79" s="230">
        <v>0</v>
      </c>
      <c r="Z79" s="233"/>
      <c r="AA79" s="230">
        <v>0</v>
      </c>
      <c r="AB79" s="233"/>
      <c r="AC79" s="230">
        <v>12</v>
      </c>
      <c r="AD79" s="233"/>
      <c r="AE79" s="230">
        <v>2</v>
      </c>
      <c r="AF79" s="233"/>
      <c r="AG79" s="230">
        <v>137</v>
      </c>
      <c r="AH79" s="233"/>
      <c r="AI79" s="24">
        <f t="shared" si="222"/>
        <v>724</v>
      </c>
    </row>
    <row r="80" spans="1:35" s="24" customFormat="1" x14ac:dyDescent="0.15">
      <c r="B80" s="25"/>
      <c r="C80" s="230" t="s">
        <v>129</v>
      </c>
      <c r="D80" s="231">
        <v>3</v>
      </c>
      <c r="E80" s="232">
        <v>1530</v>
      </c>
      <c r="F80" s="232">
        <v>984</v>
      </c>
      <c r="G80" s="232">
        <v>546</v>
      </c>
      <c r="H80" s="232">
        <v>35.69</v>
      </c>
      <c r="I80" s="232">
        <v>0</v>
      </c>
      <c r="J80" s="232"/>
      <c r="K80" s="232">
        <v>20</v>
      </c>
      <c r="L80" s="233">
        <v>526</v>
      </c>
      <c r="M80" s="232">
        <v>13</v>
      </c>
      <c r="N80" s="233"/>
      <c r="O80" s="230">
        <v>73</v>
      </c>
      <c r="P80" s="233"/>
      <c r="Q80" s="230">
        <v>56</v>
      </c>
      <c r="R80" s="233"/>
      <c r="S80" s="230">
        <v>9</v>
      </c>
      <c r="T80" s="233"/>
      <c r="U80" s="230">
        <v>1</v>
      </c>
      <c r="V80" s="233"/>
      <c r="W80" s="230">
        <v>4</v>
      </c>
      <c r="X80" s="233"/>
      <c r="Y80" s="230">
        <v>1</v>
      </c>
      <c r="Z80" s="233"/>
      <c r="AA80" s="230">
        <v>4</v>
      </c>
      <c r="AB80" s="233"/>
      <c r="AC80" s="230">
        <v>38</v>
      </c>
      <c r="AD80" s="233"/>
      <c r="AE80" s="230">
        <v>8</v>
      </c>
      <c r="AF80" s="233"/>
      <c r="AG80" s="230">
        <v>319</v>
      </c>
      <c r="AH80" s="233"/>
      <c r="AI80" s="24">
        <f t="shared" si="222"/>
        <v>1530</v>
      </c>
    </row>
    <row r="81" spans="1:35" s="24" customFormat="1" x14ac:dyDescent="0.15">
      <c r="B81" s="25"/>
      <c r="C81" s="230" t="s">
        <v>130</v>
      </c>
      <c r="D81" s="231">
        <v>4</v>
      </c>
      <c r="E81" s="232">
        <v>798</v>
      </c>
      <c r="F81" s="232">
        <v>590</v>
      </c>
      <c r="G81" s="232">
        <v>208</v>
      </c>
      <c r="H81" s="232">
        <v>26.07</v>
      </c>
      <c r="I81" s="232">
        <v>0</v>
      </c>
      <c r="J81" s="232"/>
      <c r="K81" s="232">
        <v>15</v>
      </c>
      <c r="L81" s="233">
        <v>193</v>
      </c>
      <c r="M81" s="232">
        <v>3</v>
      </c>
      <c r="N81" s="233"/>
      <c r="O81" s="230">
        <v>29</v>
      </c>
      <c r="P81" s="233"/>
      <c r="Q81" s="230">
        <v>19</v>
      </c>
      <c r="R81" s="233"/>
      <c r="S81" s="230">
        <v>5</v>
      </c>
      <c r="T81" s="233"/>
      <c r="U81" s="230">
        <v>2</v>
      </c>
      <c r="V81" s="233"/>
      <c r="W81" s="230">
        <v>1</v>
      </c>
      <c r="X81" s="233"/>
      <c r="Y81" s="230">
        <v>1</v>
      </c>
      <c r="Z81" s="233"/>
      <c r="AA81" s="230">
        <v>0</v>
      </c>
      <c r="AB81" s="233"/>
      <c r="AC81" s="230">
        <v>7</v>
      </c>
      <c r="AD81" s="233"/>
      <c r="AE81" s="230">
        <v>0</v>
      </c>
      <c r="AF81" s="233"/>
      <c r="AG81" s="230">
        <v>126</v>
      </c>
      <c r="AH81" s="233"/>
      <c r="AI81" s="24">
        <f t="shared" si="222"/>
        <v>798</v>
      </c>
    </row>
    <row r="82" spans="1:35" s="24" customFormat="1" x14ac:dyDescent="0.15">
      <c r="B82" s="25"/>
      <c r="C82" s="230" t="s">
        <v>131</v>
      </c>
      <c r="D82" s="231">
        <v>5</v>
      </c>
      <c r="E82" s="232">
        <v>413</v>
      </c>
      <c r="F82" s="232">
        <v>272</v>
      </c>
      <c r="G82" s="232">
        <v>141</v>
      </c>
      <c r="H82" s="232">
        <v>34.14</v>
      </c>
      <c r="I82" s="232">
        <v>0</v>
      </c>
      <c r="J82" s="232"/>
      <c r="K82" s="232">
        <v>8</v>
      </c>
      <c r="L82" s="233">
        <v>133</v>
      </c>
      <c r="M82" s="232">
        <v>2</v>
      </c>
      <c r="N82" s="233"/>
      <c r="O82" s="230">
        <v>17</v>
      </c>
      <c r="P82" s="233"/>
      <c r="Q82" s="230">
        <v>16</v>
      </c>
      <c r="R82" s="233"/>
      <c r="S82" s="230">
        <v>1</v>
      </c>
      <c r="T82" s="233"/>
      <c r="U82" s="230">
        <v>1</v>
      </c>
      <c r="V82" s="233"/>
      <c r="W82" s="230">
        <v>1</v>
      </c>
      <c r="X82" s="233"/>
      <c r="Y82" s="230">
        <v>0</v>
      </c>
      <c r="Z82" s="233"/>
      <c r="AA82" s="230">
        <v>1</v>
      </c>
      <c r="AB82" s="233"/>
      <c r="AC82" s="230">
        <v>7</v>
      </c>
      <c r="AD82" s="233"/>
      <c r="AE82" s="230">
        <v>1</v>
      </c>
      <c r="AF82" s="233"/>
      <c r="AG82" s="230">
        <v>86</v>
      </c>
      <c r="AH82" s="233"/>
      <c r="AI82" s="24">
        <f t="shared" si="222"/>
        <v>413</v>
      </c>
    </row>
    <row r="83" spans="1:35" s="24" customFormat="1" x14ac:dyDescent="0.15">
      <c r="B83" s="25"/>
      <c r="C83" s="230" t="s">
        <v>132</v>
      </c>
      <c r="D83" s="231">
        <v>6</v>
      </c>
      <c r="E83" s="232">
        <v>459</v>
      </c>
      <c r="F83" s="232">
        <v>308</v>
      </c>
      <c r="G83" s="232">
        <v>151</v>
      </c>
      <c r="H83" s="232">
        <v>32.9</v>
      </c>
      <c r="I83" s="232">
        <v>0</v>
      </c>
      <c r="J83" s="232"/>
      <c r="K83" s="232">
        <v>8</v>
      </c>
      <c r="L83" s="233">
        <v>143</v>
      </c>
      <c r="M83" s="232">
        <v>6</v>
      </c>
      <c r="N83" s="233"/>
      <c r="O83" s="230">
        <v>40</v>
      </c>
      <c r="P83" s="233"/>
      <c r="Q83" s="230">
        <v>2</v>
      </c>
      <c r="R83" s="233"/>
      <c r="S83" s="230">
        <v>5</v>
      </c>
      <c r="T83" s="233"/>
      <c r="U83" s="230">
        <v>0</v>
      </c>
      <c r="V83" s="233"/>
      <c r="W83" s="230">
        <v>4</v>
      </c>
      <c r="X83" s="233"/>
      <c r="Y83" s="230">
        <v>0</v>
      </c>
      <c r="Z83" s="233"/>
      <c r="AA83" s="230">
        <v>1</v>
      </c>
      <c r="AB83" s="233"/>
      <c r="AC83" s="230">
        <v>2</v>
      </c>
      <c r="AD83" s="233"/>
      <c r="AE83" s="230">
        <v>1</v>
      </c>
      <c r="AF83" s="233"/>
      <c r="AG83" s="230">
        <v>82</v>
      </c>
      <c r="AH83" s="233"/>
      <c r="AI83" s="24">
        <f t="shared" si="222"/>
        <v>459</v>
      </c>
    </row>
    <row r="84" spans="1:35" s="24" customFormat="1" x14ac:dyDescent="0.15">
      <c r="B84" s="25"/>
      <c r="C84" s="230" t="s">
        <v>133</v>
      </c>
      <c r="D84" s="231">
        <v>7</v>
      </c>
      <c r="E84" s="232">
        <v>499</v>
      </c>
      <c r="F84" s="232">
        <v>317</v>
      </c>
      <c r="G84" s="232">
        <v>182</v>
      </c>
      <c r="H84" s="232">
        <v>36.47</v>
      </c>
      <c r="I84" s="232">
        <v>0</v>
      </c>
      <c r="J84" s="232"/>
      <c r="K84" s="232">
        <v>7</v>
      </c>
      <c r="L84" s="233">
        <v>175</v>
      </c>
      <c r="M84" s="232">
        <v>3</v>
      </c>
      <c r="N84" s="233"/>
      <c r="O84" s="230">
        <v>29</v>
      </c>
      <c r="P84" s="233"/>
      <c r="Q84" s="230">
        <v>22</v>
      </c>
      <c r="R84" s="233"/>
      <c r="S84" s="230">
        <v>6</v>
      </c>
      <c r="T84" s="233"/>
      <c r="U84" s="230">
        <v>4</v>
      </c>
      <c r="V84" s="233"/>
      <c r="W84" s="230">
        <v>0</v>
      </c>
      <c r="X84" s="233"/>
      <c r="Y84" s="230">
        <v>0</v>
      </c>
      <c r="Z84" s="233"/>
      <c r="AA84" s="230">
        <v>0</v>
      </c>
      <c r="AB84" s="233"/>
      <c r="AC84" s="230">
        <v>4</v>
      </c>
      <c r="AD84" s="233"/>
      <c r="AE84" s="230">
        <v>0</v>
      </c>
      <c r="AF84" s="233"/>
      <c r="AG84" s="230">
        <v>107</v>
      </c>
      <c r="AH84" s="233"/>
      <c r="AI84" s="24">
        <f t="shared" si="222"/>
        <v>499</v>
      </c>
    </row>
    <row r="85" spans="1:35" s="24" customFormat="1" x14ac:dyDescent="0.15">
      <c r="B85" s="25"/>
      <c r="C85" s="230" t="s">
        <v>134</v>
      </c>
      <c r="D85" s="231">
        <v>8</v>
      </c>
      <c r="E85" s="232">
        <v>347</v>
      </c>
      <c r="F85" s="232">
        <v>232</v>
      </c>
      <c r="G85" s="232">
        <v>115</v>
      </c>
      <c r="H85" s="232">
        <v>33.14</v>
      </c>
      <c r="I85" s="232">
        <v>0</v>
      </c>
      <c r="J85" s="232"/>
      <c r="K85" s="232">
        <v>1</v>
      </c>
      <c r="L85" s="233">
        <v>114</v>
      </c>
      <c r="M85" s="232">
        <v>1</v>
      </c>
      <c r="N85" s="233"/>
      <c r="O85" s="230">
        <v>12</v>
      </c>
      <c r="P85" s="233"/>
      <c r="Q85" s="230">
        <v>19</v>
      </c>
      <c r="R85" s="233"/>
      <c r="S85" s="230">
        <v>3</v>
      </c>
      <c r="T85" s="233"/>
      <c r="U85" s="230">
        <v>0</v>
      </c>
      <c r="V85" s="233"/>
      <c r="W85" s="230">
        <v>4</v>
      </c>
      <c r="X85" s="233"/>
      <c r="Y85" s="230">
        <v>0</v>
      </c>
      <c r="Z85" s="233"/>
      <c r="AA85" s="230">
        <v>0</v>
      </c>
      <c r="AB85" s="233"/>
      <c r="AC85" s="230">
        <v>3</v>
      </c>
      <c r="AD85" s="233"/>
      <c r="AE85" s="230">
        <v>0</v>
      </c>
      <c r="AF85" s="233"/>
      <c r="AG85" s="230">
        <v>72</v>
      </c>
      <c r="AH85" s="233"/>
      <c r="AI85" s="24">
        <f t="shared" si="222"/>
        <v>347</v>
      </c>
    </row>
    <row r="86" spans="1:35" ht="15" x14ac:dyDescent="0.2">
      <c r="A86" s="26">
        <v>2</v>
      </c>
      <c r="B86" s="27" t="s">
        <v>183</v>
      </c>
      <c r="C86" s="65" t="s">
        <v>62</v>
      </c>
      <c r="D86" s="66"/>
      <c r="E86" s="68">
        <f>SUM(E87:E99)</f>
        <v>11789</v>
      </c>
      <c r="F86" s="68">
        <f>SUM(F87:F99)</f>
        <v>7403</v>
      </c>
      <c r="G86" s="68">
        <f>SUM(G87:G99)</f>
        <v>4386</v>
      </c>
      <c r="H86" s="69">
        <f>G86/E86</f>
        <v>0.37204173381966238</v>
      </c>
      <c r="I86" s="68">
        <f>SUM(I87:I99)</f>
        <v>92</v>
      </c>
      <c r="J86" s="70">
        <f>I86/E86</f>
        <v>7.8038849775214185E-3</v>
      </c>
      <c r="K86" s="68">
        <f>SUM(K87:K99)</f>
        <v>89</v>
      </c>
      <c r="L86" s="71">
        <f>SUM(L87:L99)</f>
        <v>4205</v>
      </c>
      <c r="M86" s="68">
        <f>SUM(M87:M99)</f>
        <v>113</v>
      </c>
      <c r="N86" s="72">
        <f>M86/$L86</f>
        <v>2.6872770511296076E-2</v>
      </c>
      <c r="O86" s="65">
        <f>SUM(O87:O99)</f>
        <v>1172</v>
      </c>
      <c r="P86" s="72">
        <f>O86/$L86</f>
        <v>0.27871581450653982</v>
      </c>
      <c r="Q86" s="65">
        <f t="shared" ref="Q86" si="259">SUM(Q87:Q99)</f>
        <v>715</v>
      </c>
      <c r="R86" s="72">
        <f t="shared" ref="R86" si="260">Q86/$L86</f>
        <v>0.1700356718192628</v>
      </c>
      <c r="S86" s="65">
        <f t="shared" ref="S86" si="261">SUM(S87:S99)</f>
        <v>147</v>
      </c>
      <c r="T86" s="72">
        <f t="shared" ref="T86" si="262">S86/$L86</f>
        <v>3.4958382877526756E-2</v>
      </c>
      <c r="U86" s="65">
        <f t="shared" ref="U86" si="263">SUM(U87:U99)</f>
        <v>45</v>
      </c>
      <c r="V86" s="72">
        <f t="shared" ref="V86" si="264">U86/$L86</f>
        <v>1.070154577883472E-2</v>
      </c>
      <c r="W86" s="65">
        <f t="shared" ref="W86" si="265">SUM(W87:W99)</f>
        <v>51</v>
      </c>
      <c r="X86" s="72">
        <f t="shared" ref="X86" si="266">W86/$L86</f>
        <v>1.2128418549346017E-2</v>
      </c>
      <c r="Y86" s="65">
        <f t="shared" ref="Y86" si="267">SUM(Y87:Y99)</f>
        <v>15</v>
      </c>
      <c r="Z86" s="72">
        <f t="shared" ref="Z86" si="268">Y86/$L86</f>
        <v>3.5671819262782403E-3</v>
      </c>
      <c r="AA86" s="65">
        <f t="shared" ref="AA86" si="269">SUM(AA87:AA99)</f>
        <v>30</v>
      </c>
      <c r="AB86" s="72">
        <f t="shared" ref="AB86" si="270">AA86/$L86</f>
        <v>7.1343638525564806E-3</v>
      </c>
      <c r="AC86" s="65">
        <f t="shared" ref="AC86" si="271">SUM(AC87:AC99)</f>
        <v>480</v>
      </c>
      <c r="AD86" s="72">
        <f t="shared" ref="AD86" si="272">AC86/$L86</f>
        <v>0.11414982164090369</v>
      </c>
      <c r="AE86" s="65">
        <f t="shared" ref="AE86" si="273">SUM(AE87:AE99)</f>
        <v>68</v>
      </c>
      <c r="AF86" s="72">
        <f t="shared" ref="AF86" si="274">AE86/$L86</f>
        <v>1.6171224732461357E-2</v>
      </c>
      <c r="AG86" s="65">
        <f t="shared" ref="AG86" si="275">SUM(AG87:AG99)</f>
        <v>1369</v>
      </c>
      <c r="AH86" s="72">
        <f t="shared" ref="AH86" si="276">AG86/$L86</f>
        <v>0.32556480380499403</v>
      </c>
      <c r="AI86">
        <f t="shared" si="222"/>
        <v>0</v>
      </c>
    </row>
    <row r="87" spans="1:35" s="24" customFormat="1" x14ac:dyDescent="0.15">
      <c r="B87" s="25"/>
      <c r="C87" s="230" t="s">
        <v>33</v>
      </c>
      <c r="D87" s="231">
        <v>1</v>
      </c>
      <c r="E87" s="232">
        <v>809</v>
      </c>
      <c r="F87" s="232">
        <v>476</v>
      </c>
      <c r="G87" s="232">
        <v>333</v>
      </c>
      <c r="H87" s="232">
        <v>41.16</v>
      </c>
      <c r="I87" s="232">
        <v>11</v>
      </c>
      <c r="J87" s="232"/>
      <c r="K87" s="232">
        <v>3</v>
      </c>
      <c r="L87" s="233">
        <v>319</v>
      </c>
      <c r="M87" s="232">
        <v>8</v>
      </c>
      <c r="N87" s="233"/>
      <c r="O87" s="230">
        <v>92</v>
      </c>
      <c r="P87" s="233"/>
      <c r="Q87" s="230">
        <v>49</v>
      </c>
      <c r="R87" s="233"/>
      <c r="S87" s="230">
        <v>5</v>
      </c>
      <c r="T87" s="233"/>
      <c r="U87" s="230">
        <v>5</v>
      </c>
      <c r="V87" s="233"/>
      <c r="W87" s="230">
        <v>4</v>
      </c>
      <c r="X87" s="233"/>
      <c r="Y87" s="230">
        <v>0</v>
      </c>
      <c r="Z87" s="233"/>
      <c r="AA87" s="230">
        <v>1</v>
      </c>
      <c r="AB87" s="233"/>
      <c r="AC87" s="230">
        <v>46</v>
      </c>
      <c r="AD87" s="233"/>
      <c r="AE87" s="230">
        <v>9</v>
      </c>
      <c r="AF87" s="233"/>
      <c r="AG87" s="230">
        <v>100</v>
      </c>
      <c r="AH87" s="233"/>
      <c r="AI87" s="24">
        <f t="shared" si="222"/>
        <v>809</v>
      </c>
    </row>
    <row r="88" spans="1:35" s="24" customFormat="1" x14ac:dyDescent="0.15">
      <c r="B88" s="25"/>
      <c r="C88" s="230" t="s">
        <v>33</v>
      </c>
      <c r="D88" s="231">
        <v>2</v>
      </c>
      <c r="E88" s="232">
        <v>860</v>
      </c>
      <c r="F88" s="232">
        <v>530</v>
      </c>
      <c r="G88" s="232">
        <v>330</v>
      </c>
      <c r="H88" s="232">
        <v>38.369999999999997</v>
      </c>
      <c r="I88" s="232">
        <v>10</v>
      </c>
      <c r="J88" s="232"/>
      <c r="K88" s="232">
        <v>8</v>
      </c>
      <c r="L88" s="233">
        <v>312</v>
      </c>
      <c r="M88" s="232">
        <v>6</v>
      </c>
      <c r="N88" s="233"/>
      <c r="O88" s="230">
        <v>102</v>
      </c>
      <c r="P88" s="233"/>
      <c r="Q88" s="230">
        <v>36</v>
      </c>
      <c r="R88" s="233"/>
      <c r="S88" s="230">
        <v>8</v>
      </c>
      <c r="T88" s="233"/>
      <c r="U88" s="230">
        <v>3</v>
      </c>
      <c r="V88" s="233"/>
      <c r="W88" s="230">
        <v>3</v>
      </c>
      <c r="X88" s="233"/>
      <c r="Y88" s="230">
        <v>0</v>
      </c>
      <c r="Z88" s="233"/>
      <c r="AA88" s="230">
        <v>2</v>
      </c>
      <c r="AB88" s="233"/>
      <c r="AC88" s="230">
        <v>33</v>
      </c>
      <c r="AD88" s="233"/>
      <c r="AE88" s="230">
        <v>3</v>
      </c>
      <c r="AF88" s="233"/>
      <c r="AG88" s="230">
        <v>116</v>
      </c>
      <c r="AH88" s="233"/>
      <c r="AI88" s="24">
        <f t="shared" si="222"/>
        <v>860</v>
      </c>
    </row>
    <row r="89" spans="1:35" s="24" customFormat="1" x14ac:dyDescent="0.15">
      <c r="B89" s="25"/>
      <c r="C89" s="230" t="s">
        <v>33</v>
      </c>
      <c r="D89" s="231">
        <v>3</v>
      </c>
      <c r="E89" s="232">
        <v>1104</v>
      </c>
      <c r="F89" s="232">
        <v>722</v>
      </c>
      <c r="G89" s="232">
        <v>382</v>
      </c>
      <c r="H89" s="232">
        <v>34.6</v>
      </c>
      <c r="I89" s="232">
        <v>0</v>
      </c>
      <c r="J89" s="232"/>
      <c r="K89" s="232">
        <v>16</v>
      </c>
      <c r="L89" s="233">
        <v>366</v>
      </c>
      <c r="M89" s="232">
        <v>5</v>
      </c>
      <c r="N89" s="233"/>
      <c r="O89" s="230">
        <v>100</v>
      </c>
      <c r="P89" s="233"/>
      <c r="Q89" s="230">
        <v>64</v>
      </c>
      <c r="R89" s="233"/>
      <c r="S89" s="230">
        <v>8</v>
      </c>
      <c r="T89" s="233"/>
      <c r="U89" s="230">
        <v>2</v>
      </c>
      <c r="V89" s="233"/>
      <c r="W89" s="230">
        <v>3</v>
      </c>
      <c r="X89" s="233"/>
      <c r="Y89" s="230">
        <v>1</v>
      </c>
      <c r="Z89" s="233"/>
      <c r="AA89" s="230">
        <v>3</v>
      </c>
      <c r="AB89" s="233"/>
      <c r="AC89" s="230">
        <v>60</v>
      </c>
      <c r="AD89" s="233"/>
      <c r="AE89" s="230">
        <v>5</v>
      </c>
      <c r="AF89" s="233"/>
      <c r="AG89" s="230">
        <v>115</v>
      </c>
      <c r="AH89" s="233"/>
      <c r="AI89" s="24">
        <f t="shared" si="222"/>
        <v>1104</v>
      </c>
    </row>
    <row r="90" spans="1:35" s="24" customFormat="1" x14ac:dyDescent="0.15">
      <c r="B90" s="25"/>
      <c r="C90" s="230" t="s">
        <v>33</v>
      </c>
      <c r="D90" s="231">
        <v>4</v>
      </c>
      <c r="E90" s="232">
        <v>1215</v>
      </c>
      <c r="F90" s="232">
        <v>769</v>
      </c>
      <c r="G90" s="232">
        <v>446</v>
      </c>
      <c r="H90" s="232">
        <v>36.71</v>
      </c>
      <c r="I90" s="232">
        <v>8</v>
      </c>
      <c r="J90" s="232"/>
      <c r="K90" s="232">
        <v>8</v>
      </c>
      <c r="L90" s="233">
        <v>430</v>
      </c>
      <c r="M90" s="232">
        <v>11</v>
      </c>
      <c r="N90" s="233"/>
      <c r="O90" s="230">
        <v>90</v>
      </c>
      <c r="P90" s="233"/>
      <c r="Q90" s="230">
        <v>69</v>
      </c>
      <c r="R90" s="233"/>
      <c r="S90" s="230">
        <v>32</v>
      </c>
      <c r="T90" s="233"/>
      <c r="U90" s="230">
        <v>5</v>
      </c>
      <c r="V90" s="233"/>
      <c r="W90" s="230">
        <v>4</v>
      </c>
      <c r="X90" s="233"/>
      <c r="Y90" s="230">
        <v>1</v>
      </c>
      <c r="Z90" s="233"/>
      <c r="AA90" s="230">
        <v>2</v>
      </c>
      <c r="AB90" s="233"/>
      <c r="AC90" s="230">
        <v>49</v>
      </c>
      <c r="AD90" s="233"/>
      <c r="AE90" s="230">
        <v>4</v>
      </c>
      <c r="AF90" s="233"/>
      <c r="AG90" s="230">
        <v>163</v>
      </c>
      <c r="AH90" s="233"/>
      <c r="AI90" s="24">
        <f t="shared" si="222"/>
        <v>1215</v>
      </c>
    </row>
    <row r="91" spans="1:35" s="24" customFormat="1" x14ac:dyDescent="0.15">
      <c r="B91" s="25"/>
      <c r="C91" s="230" t="s">
        <v>33</v>
      </c>
      <c r="D91" s="231">
        <v>5</v>
      </c>
      <c r="E91" s="232">
        <v>649</v>
      </c>
      <c r="F91" s="232">
        <v>446</v>
      </c>
      <c r="G91" s="232">
        <v>203</v>
      </c>
      <c r="H91" s="232">
        <v>31.28</v>
      </c>
      <c r="I91" s="232">
        <v>6</v>
      </c>
      <c r="J91" s="232"/>
      <c r="K91" s="232">
        <v>1</v>
      </c>
      <c r="L91" s="233">
        <v>196</v>
      </c>
      <c r="M91" s="232">
        <v>5</v>
      </c>
      <c r="N91" s="233"/>
      <c r="O91" s="230">
        <v>81</v>
      </c>
      <c r="P91" s="233"/>
      <c r="Q91" s="230">
        <v>23</v>
      </c>
      <c r="R91" s="233"/>
      <c r="S91" s="230">
        <v>4</v>
      </c>
      <c r="T91" s="233"/>
      <c r="U91" s="230">
        <v>2</v>
      </c>
      <c r="V91" s="233"/>
      <c r="W91" s="230">
        <v>2</v>
      </c>
      <c r="X91" s="233"/>
      <c r="Y91" s="230">
        <v>4</v>
      </c>
      <c r="Z91" s="233"/>
      <c r="AA91" s="230">
        <v>0</v>
      </c>
      <c r="AB91" s="233"/>
      <c r="AC91" s="230">
        <v>15</v>
      </c>
      <c r="AD91" s="233"/>
      <c r="AE91" s="230">
        <v>1</v>
      </c>
      <c r="AF91" s="233"/>
      <c r="AG91" s="230">
        <v>59</v>
      </c>
      <c r="AH91" s="233"/>
      <c r="AI91" s="24">
        <f t="shared" si="222"/>
        <v>649</v>
      </c>
    </row>
    <row r="92" spans="1:35" s="24" customFormat="1" x14ac:dyDescent="0.15">
      <c r="B92" s="25"/>
      <c r="C92" s="230" t="s">
        <v>33</v>
      </c>
      <c r="D92" s="231">
        <v>6</v>
      </c>
      <c r="E92" s="232">
        <v>672</v>
      </c>
      <c r="F92" s="232">
        <v>482</v>
      </c>
      <c r="G92" s="232">
        <v>190</v>
      </c>
      <c r="H92" s="232">
        <v>28.27</v>
      </c>
      <c r="I92" s="232">
        <v>5</v>
      </c>
      <c r="J92" s="232"/>
      <c r="K92" s="232">
        <v>7</v>
      </c>
      <c r="L92" s="233">
        <v>178</v>
      </c>
      <c r="M92" s="232">
        <v>1</v>
      </c>
      <c r="N92" s="233"/>
      <c r="O92" s="230">
        <v>64</v>
      </c>
      <c r="P92" s="233"/>
      <c r="Q92" s="230">
        <v>35</v>
      </c>
      <c r="R92" s="233"/>
      <c r="S92" s="230">
        <v>7</v>
      </c>
      <c r="T92" s="233"/>
      <c r="U92" s="230">
        <v>2</v>
      </c>
      <c r="V92" s="233"/>
      <c r="W92" s="230">
        <v>2</v>
      </c>
      <c r="X92" s="233"/>
      <c r="Y92" s="230">
        <v>1</v>
      </c>
      <c r="Z92" s="233"/>
      <c r="AA92" s="230">
        <v>1</v>
      </c>
      <c r="AB92" s="233"/>
      <c r="AC92" s="230">
        <v>15</v>
      </c>
      <c r="AD92" s="233"/>
      <c r="AE92" s="230">
        <v>0</v>
      </c>
      <c r="AF92" s="233"/>
      <c r="AG92" s="230">
        <v>50</v>
      </c>
      <c r="AH92" s="233"/>
      <c r="AI92" s="24">
        <f t="shared" si="222"/>
        <v>672</v>
      </c>
    </row>
    <row r="93" spans="1:35" s="24" customFormat="1" x14ac:dyDescent="0.15">
      <c r="B93" s="25"/>
      <c r="C93" s="230" t="s">
        <v>33</v>
      </c>
      <c r="D93" s="231">
        <v>7</v>
      </c>
      <c r="E93" s="232">
        <v>709</v>
      </c>
      <c r="F93" s="232">
        <v>464</v>
      </c>
      <c r="G93" s="232">
        <v>245</v>
      </c>
      <c r="H93" s="232">
        <v>34.56</v>
      </c>
      <c r="I93" s="232">
        <v>5</v>
      </c>
      <c r="J93" s="232"/>
      <c r="K93" s="232">
        <v>5</v>
      </c>
      <c r="L93" s="233">
        <v>235</v>
      </c>
      <c r="M93" s="232">
        <v>4</v>
      </c>
      <c r="N93" s="233"/>
      <c r="O93" s="230">
        <v>55</v>
      </c>
      <c r="P93" s="233"/>
      <c r="Q93" s="230">
        <v>54</v>
      </c>
      <c r="R93" s="233"/>
      <c r="S93" s="230">
        <v>6</v>
      </c>
      <c r="T93" s="233"/>
      <c r="U93" s="230">
        <v>1</v>
      </c>
      <c r="V93" s="233"/>
      <c r="W93" s="230">
        <v>6</v>
      </c>
      <c r="X93" s="233"/>
      <c r="Y93" s="230">
        <v>0</v>
      </c>
      <c r="Z93" s="233"/>
      <c r="AA93" s="230">
        <v>0</v>
      </c>
      <c r="AB93" s="233"/>
      <c r="AC93" s="230">
        <v>35</v>
      </c>
      <c r="AD93" s="233"/>
      <c r="AE93" s="230">
        <v>1</v>
      </c>
      <c r="AF93" s="233"/>
      <c r="AG93" s="230">
        <v>73</v>
      </c>
      <c r="AH93" s="233"/>
      <c r="AI93" s="24">
        <f t="shared" si="222"/>
        <v>709</v>
      </c>
    </row>
    <row r="94" spans="1:35" s="24" customFormat="1" x14ac:dyDescent="0.15">
      <c r="B94" s="25"/>
      <c r="C94" s="230" t="s">
        <v>33</v>
      </c>
      <c r="D94" s="231">
        <v>8</v>
      </c>
      <c r="E94" s="232">
        <v>919</v>
      </c>
      <c r="F94" s="232">
        <v>577</v>
      </c>
      <c r="G94" s="232">
        <v>342</v>
      </c>
      <c r="H94" s="232">
        <v>37.21</v>
      </c>
      <c r="I94" s="232">
        <v>9</v>
      </c>
      <c r="J94" s="232"/>
      <c r="K94" s="232">
        <v>7</v>
      </c>
      <c r="L94" s="233">
        <v>326</v>
      </c>
      <c r="M94" s="232">
        <v>10</v>
      </c>
      <c r="N94" s="233"/>
      <c r="O94" s="230">
        <v>101</v>
      </c>
      <c r="P94" s="233"/>
      <c r="Q94" s="230">
        <v>41</v>
      </c>
      <c r="R94" s="233"/>
      <c r="S94" s="230">
        <v>7</v>
      </c>
      <c r="T94" s="233"/>
      <c r="U94" s="230">
        <v>7</v>
      </c>
      <c r="V94" s="233"/>
      <c r="W94" s="230">
        <v>8</v>
      </c>
      <c r="X94" s="233"/>
      <c r="Y94" s="230">
        <v>1</v>
      </c>
      <c r="Z94" s="233"/>
      <c r="AA94" s="230">
        <v>1</v>
      </c>
      <c r="AB94" s="233"/>
      <c r="AC94" s="230">
        <v>23</v>
      </c>
      <c r="AD94" s="233"/>
      <c r="AE94" s="230">
        <v>1</v>
      </c>
      <c r="AF94" s="233"/>
      <c r="AG94" s="230">
        <v>126</v>
      </c>
      <c r="AH94" s="233"/>
      <c r="AI94" s="24">
        <f t="shared" si="222"/>
        <v>919</v>
      </c>
    </row>
    <row r="95" spans="1:35" s="24" customFormat="1" x14ac:dyDescent="0.15">
      <c r="B95" s="25"/>
      <c r="C95" s="230" t="s">
        <v>33</v>
      </c>
      <c r="D95" s="231">
        <v>9</v>
      </c>
      <c r="E95" s="232">
        <v>1060</v>
      </c>
      <c r="F95" s="232">
        <v>688</v>
      </c>
      <c r="G95" s="232">
        <v>372</v>
      </c>
      <c r="H95" s="232">
        <v>35.090000000000003</v>
      </c>
      <c r="I95" s="232">
        <v>7</v>
      </c>
      <c r="J95" s="232"/>
      <c r="K95" s="232">
        <v>10</v>
      </c>
      <c r="L95" s="233">
        <v>355</v>
      </c>
      <c r="M95" s="232">
        <v>11</v>
      </c>
      <c r="N95" s="233"/>
      <c r="O95" s="230">
        <v>117</v>
      </c>
      <c r="P95" s="233"/>
      <c r="Q95" s="230">
        <v>57</v>
      </c>
      <c r="R95" s="233"/>
      <c r="S95" s="230">
        <v>14</v>
      </c>
      <c r="T95" s="233"/>
      <c r="U95" s="230">
        <v>2</v>
      </c>
      <c r="V95" s="233"/>
      <c r="W95" s="230">
        <v>5</v>
      </c>
      <c r="X95" s="233"/>
      <c r="Y95" s="230">
        <v>3</v>
      </c>
      <c r="Z95" s="233"/>
      <c r="AA95" s="230">
        <v>0</v>
      </c>
      <c r="AB95" s="233"/>
      <c r="AC95" s="230">
        <v>21</v>
      </c>
      <c r="AD95" s="233"/>
      <c r="AE95" s="230">
        <v>5</v>
      </c>
      <c r="AF95" s="233"/>
      <c r="AG95" s="230">
        <v>120</v>
      </c>
      <c r="AH95" s="233"/>
      <c r="AI95" s="24">
        <f t="shared" si="222"/>
        <v>1060</v>
      </c>
    </row>
    <row r="96" spans="1:35" s="24" customFormat="1" x14ac:dyDescent="0.15">
      <c r="B96" s="25"/>
      <c r="C96" s="230" t="s">
        <v>33</v>
      </c>
      <c r="D96" s="231">
        <v>10</v>
      </c>
      <c r="E96" s="232">
        <v>1186</v>
      </c>
      <c r="F96" s="232">
        <v>577</v>
      </c>
      <c r="G96" s="232">
        <v>609</v>
      </c>
      <c r="H96" s="232">
        <v>51.35</v>
      </c>
      <c r="I96" s="232">
        <v>11</v>
      </c>
      <c r="J96" s="232"/>
      <c r="K96" s="232">
        <v>4</v>
      </c>
      <c r="L96" s="233">
        <v>594</v>
      </c>
      <c r="M96" s="232">
        <v>21</v>
      </c>
      <c r="N96" s="233"/>
      <c r="O96" s="230">
        <v>134</v>
      </c>
      <c r="P96" s="233"/>
      <c r="Q96" s="230">
        <v>156</v>
      </c>
      <c r="R96" s="233"/>
      <c r="S96" s="230">
        <v>23</v>
      </c>
      <c r="T96" s="233"/>
      <c r="U96" s="230">
        <v>3</v>
      </c>
      <c r="V96" s="233"/>
      <c r="W96" s="230">
        <v>2</v>
      </c>
      <c r="X96" s="233"/>
      <c r="Y96" s="230">
        <v>3</v>
      </c>
      <c r="Z96" s="233"/>
      <c r="AA96" s="230">
        <v>9</v>
      </c>
      <c r="AB96" s="233"/>
      <c r="AC96" s="230">
        <v>67</v>
      </c>
      <c r="AD96" s="233"/>
      <c r="AE96" s="230">
        <v>13</v>
      </c>
      <c r="AF96" s="233"/>
      <c r="AG96" s="230">
        <v>163</v>
      </c>
      <c r="AH96" s="233"/>
      <c r="AI96" s="24">
        <f t="shared" si="222"/>
        <v>1186</v>
      </c>
    </row>
    <row r="97" spans="1:35" s="24" customFormat="1" x14ac:dyDescent="0.15">
      <c r="B97" s="25"/>
      <c r="C97" s="230" t="s">
        <v>33</v>
      </c>
      <c r="D97" s="231">
        <v>11</v>
      </c>
      <c r="E97" s="232">
        <v>997</v>
      </c>
      <c r="F97" s="232">
        <v>539</v>
      </c>
      <c r="G97" s="232">
        <v>458</v>
      </c>
      <c r="H97" s="232">
        <v>45.94</v>
      </c>
      <c r="I97" s="232">
        <v>14</v>
      </c>
      <c r="J97" s="232"/>
      <c r="K97" s="232">
        <v>2</v>
      </c>
      <c r="L97" s="233">
        <v>442</v>
      </c>
      <c r="M97" s="232">
        <v>14</v>
      </c>
      <c r="N97" s="233"/>
      <c r="O97" s="230">
        <v>89</v>
      </c>
      <c r="P97" s="233"/>
      <c r="Q97" s="230">
        <v>81</v>
      </c>
      <c r="R97" s="233"/>
      <c r="S97" s="230">
        <v>16</v>
      </c>
      <c r="T97" s="233"/>
      <c r="U97" s="230">
        <v>1</v>
      </c>
      <c r="V97" s="233"/>
      <c r="W97" s="230">
        <v>3</v>
      </c>
      <c r="X97" s="233"/>
      <c r="Y97" s="230">
        <v>1</v>
      </c>
      <c r="Z97" s="233"/>
      <c r="AA97" s="230">
        <v>5</v>
      </c>
      <c r="AB97" s="233"/>
      <c r="AC97" s="230">
        <v>73</v>
      </c>
      <c r="AD97" s="233"/>
      <c r="AE97" s="230">
        <v>12</v>
      </c>
      <c r="AF97" s="233"/>
      <c r="AG97" s="230">
        <v>147</v>
      </c>
      <c r="AH97" s="233"/>
      <c r="AI97" s="24">
        <f t="shared" si="222"/>
        <v>997</v>
      </c>
    </row>
    <row r="98" spans="1:35" s="24" customFormat="1" x14ac:dyDescent="0.15">
      <c r="B98" s="25"/>
      <c r="C98" s="230" t="s">
        <v>33</v>
      </c>
      <c r="D98" s="231">
        <v>12</v>
      </c>
      <c r="E98" s="232">
        <v>729</v>
      </c>
      <c r="F98" s="232">
        <v>489</v>
      </c>
      <c r="G98" s="232">
        <v>240</v>
      </c>
      <c r="H98" s="232">
        <v>32.92</v>
      </c>
      <c r="I98" s="232">
        <v>6</v>
      </c>
      <c r="J98" s="232"/>
      <c r="K98" s="232">
        <v>3</v>
      </c>
      <c r="L98" s="233">
        <v>231</v>
      </c>
      <c r="M98" s="232">
        <v>9</v>
      </c>
      <c r="N98" s="233"/>
      <c r="O98" s="230">
        <v>65</v>
      </c>
      <c r="P98" s="233"/>
      <c r="Q98" s="230">
        <v>22</v>
      </c>
      <c r="R98" s="233"/>
      <c r="S98" s="230">
        <v>12</v>
      </c>
      <c r="T98" s="233"/>
      <c r="U98" s="230">
        <v>4</v>
      </c>
      <c r="V98" s="233"/>
      <c r="W98" s="230">
        <v>7</v>
      </c>
      <c r="X98" s="233"/>
      <c r="Y98" s="230">
        <v>0</v>
      </c>
      <c r="Z98" s="233"/>
      <c r="AA98" s="230">
        <v>4</v>
      </c>
      <c r="AB98" s="233"/>
      <c r="AC98" s="230">
        <v>19</v>
      </c>
      <c r="AD98" s="233"/>
      <c r="AE98" s="230">
        <v>8</v>
      </c>
      <c r="AF98" s="233"/>
      <c r="AG98" s="230">
        <v>81</v>
      </c>
      <c r="AH98" s="233"/>
      <c r="AI98" s="24">
        <f t="shared" si="222"/>
        <v>729</v>
      </c>
    </row>
    <row r="99" spans="1:35" s="24" customFormat="1" x14ac:dyDescent="0.15">
      <c r="B99" s="25"/>
      <c r="C99" s="230" t="s">
        <v>33</v>
      </c>
      <c r="D99" s="231">
        <v>13</v>
      </c>
      <c r="E99" s="232">
        <v>880</v>
      </c>
      <c r="F99" s="232">
        <v>644</v>
      </c>
      <c r="G99" s="232">
        <v>236</v>
      </c>
      <c r="H99" s="232">
        <v>26.82</v>
      </c>
      <c r="I99" s="232">
        <v>0</v>
      </c>
      <c r="J99" s="232"/>
      <c r="K99" s="232">
        <v>15</v>
      </c>
      <c r="L99" s="233">
        <v>221</v>
      </c>
      <c r="M99" s="232">
        <v>8</v>
      </c>
      <c r="N99" s="233"/>
      <c r="O99" s="230">
        <v>82</v>
      </c>
      <c r="P99" s="233"/>
      <c r="Q99" s="230">
        <v>28</v>
      </c>
      <c r="R99" s="233"/>
      <c r="S99" s="230">
        <v>5</v>
      </c>
      <c r="T99" s="233"/>
      <c r="U99" s="230">
        <v>8</v>
      </c>
      <c r="V99" s="233"/>
      <c r="W99" s="230">
        <v>2</v>
      </c>
      <c r="X99" s="233"/>
      <c r="Y99" s="230">
        <v>0</v>
      </c>
      <c r="Z99" s="233"/>
      <c r="AA99" s="230">
        <v>2</v>
      </c>
      <c r="AB99" s="233"/>
      <c r="AC99" s="230">
        <v>24</v>
      </c>
      <c r="AD99" s="233"/>
      <c r="AE99" s="230">
        <v>6</v>
      </c>
      <c r="AF99" s="233"/>
      <c r="AG99" s="230">
        <v>56</v>
      </c>
      <c r="AH99" s="233"/>
      <c r="AI99" s="24">
        <f t="shared" si="222"/>
        <v>880</v>
      </c>
    </row>
    <row r="100" spans="1:35" x14ac:dyDescent="0.15">
      <c r="A100" s="24">
        <v>1</v>
      </c>
      <c r="B100" s="25" t="s">
        <v>182</v>
      </c>
      <c r="C100" s="65" t="s">
        <v>63</v>
      </c>
      <c r="D100" s="66"/>
      <c r="E100" s="68">
        <f>SUM(E101:E105)</f>
        <v>1226</v>
      </c>
      <c r="F100" s="68">
        <f>SUM(F101:F105)</f>
        <v>536</v>
      </c>
      <c r="G100" s="68">
        <f>SUM(G101:G105)</f>
        <v>690</v>
      </c>
      <c r="H100" s="69">
        <f>G100/E100</f>
        <v>0.56280587275693317</v>
      </c>
      <c r="I100" s="68">
        <f>SUM(I101:I105)</f>
        <v>8</v>
      </c>
      <c r="J100" s="70">
        <f>I100/E100</f>
        <v>6.5252854812398045E-3</v>
      </c>
      <c r="K100" s="68">
        <f>SUM(K101:K105)</f>
        <v>18</v>
      </c>
      <c r="L100" s="71">
        <f>SUM(L101:L105)</f>
        <v>664</v>
      </c>
      <c r="M100" s="68">
        <f>SUM(M101:M105)</f>
        <v>11</v>
      </c>
      <c r="N100" s="72">
        <f>M100/$L100</f>
        <v>1.6566265060240965E-2</v>
      </c>
      <c r="O100" s="65">
        <f>SUM(O101:O105)</f>
        <v>273</v>
      </c>
      <c r="P100" s="72">
        <f>O100/$L100</f>
        <v>0.41114457831325302</v>
      </c>
      <c r="Q100" s="65">
        <f t="shared" ref="Q100" si="277">SUM(Q101:Q105)</f>
        <v>18</v>
      </c>
      <c r="R100" s="72">
        <f t="shared" ref="R100" si="278">Q100/$L100</f>
        <v>2.710843373493976E-2</v>
      </c>
      <c r="S100" s="65">
        <f t="shared" ref="S100" si="279">SUM(S101:S105)</f>
        <v>13</v>
      </c>
      <c r="T100" s="72">
        <f t="shared" ref="T100" si="280">S100/$L100</f>
        <v>1.9578313253012049E-2</v>
      </c>
      <c r="U100" s="65">
        <f t="shared" ref="U100" si="281">SUM(U101:U105)</f>
        <v>0</v>
      </c>
      <c r="V100" s="72">
        <f t="shared" ref="V100" si="282">U100/$L100</f>
        <v>0</v>
      </c>
      <c r="W100" s="65">
        <f t="shared" ref="W100" si="283">SUM(W101:W105)</f>
        <v>8</v>
      </c>
      <c r="X100" s="72">
        <f t="shared" ref="X100" si="284">W100/$L100</f>
        <v>1.2048192771084338E-2</v>
      </c>
      <c r="Y100" s="65">
        <f t="shared" ref="Y100" si="285">SUM(Y101:Y105)</f>
        <v>0</v>
      </c>
      <c r="Z100" s="72">
        <f t="shared" ref="Z100" si="286">Y100/$L100</f>
        <v>0</v>
      </c>
      <c r="AA100" s="65">
        <f t="shared" ref="AA100" si="287">SUM(AA101:AA105)</f>
        <v>1</v>
      </c>
      <c r="AB100" s="72">
        <f t="shared" ref="AB100" si="288">AA100/$L100</f>
        <v>1.5060240963855422E-3</v>
      </c>
      <c r="AC100" s="65">
        <f t="shared" ref="AC100" si="289">SUM(AC101:AC105)</f>
        <v>12</v>
      </c>
      <c r="AD100" s="72">
        <f t="shared" ref="AD100" si="290">AC100/$L100</f>
        <v>1.8072289156626505E-2</v>
      </c>
      <c r="AE100" s="65">
        <f t="shared" ref="AE100" si="291">SUM(AE101:AE105)</f>
        <v>7</v>
      </c>
      <c r="AF100" s="72">
        <f t="shared" ref="AF100" si="292">AE100/$L100</f>
        <v>1.0542168674698794E-2</v>
      </c>
      <c r="AG100" s="65">
        <f t="shared" ref="AG100" si="293">SUM(AG101:AG105)</f>
        <v>321</v>
      </c>
      <c r="AH100" s="72">
        <f t="shared" ref="AH100" si="294">AG100/$L100</f>
        <v>0.48343373493975905</v>
      </c>
      <c r="AI100">
        <f t="shared" si="222"/>
        <v>0</v>
      </c>
    </row>
    <row r="101" spans="1:35" s="24" customFormat="1" x14ac:dyDescent="0.15">
      <c r="B101" s="25"/>
      <c r="C101" s="230" t="s">
        <v>34</v>
      </c>
      <c r="D101" s="231">
        <v>1</v>
      </c>
      <c r="E101" s="232">
        <v>626</v>
      </c>
      <c r="F101" s="232">
        <v>208</v>
      </c>
      <c r="G101" s="232">
        <v>418</v>
      </c>
      <c r="H101" s="232">
        <v>66.77</v>
      </c>
      <c r="I101" s="232">
        <v>8</v>
      </c>
      <c r="J101" s="232"/>
      <c r="K101" s="232">
        <v>7</v>
      </c>
      <c r="L101" s="233">
        <v>403</v>
      </c>
      <c r="M101" s="232">
        <v>5</v>
      </c>
      <c r="N101" s="233"/>
      <c r="O101" s="230">
        <v>83</v>
      </c>
      <c r="P101" s="233"/>
      <c r="Q101" s="230">
        <v>14</v>
      </c>
      <c r="R101" s="233"/>
      <c r="S101" s="230">
        <v>9</v>
      </c>
      <c r="T101" s="233"/>
      <c r="U101" s="230">
        <v>0</v>
      </c>
      <c r="V101" s="233"/>
      <c r="W101" s="230">
        <v>7</v>
      </c>
      <c r="X101" s="233"/>
      <c r="Y101" s="230">
        <v>0</v>
      </c>
      <c r="Z101" s="233"/>
      <c r="AA101" s="230">
        <v>1</v>
      </c>
      <c r="AB101" s="233"/>
      <c r="AC101" s="230">
        <v>11</v>
      </c>
      <c r="AD101" s="233"/>
      <c r="AE101" s="230">
        <v>5</v>
      </c>
      <c r="AF101" s="233"/>
      <c r="AG101" s="230">
        <v>268</v>
      </c>
      <c r="AH101" s="233"/>
      <c r="AI101" s="24">
        <f t="shared" si="222"/>
        <v>626</v>
      </c>
    </row>
    <row r="102" spans="1:35" s="24" customFormat="1" x14ac:dyDescent="0.15">
      <c r="B102" s="25"/>
      <c r="C102" s="230" t="s">
        <v>135</v>
      </c>
      <c r="D102" s="231">
        <v>2</v>
      </c>
      <c r="E102" s="232">
        <v>212</v>
      </c>
      <c r="F102" s="232">
        <v>111</v>
      </c>
      <c r="G102" s="232">
        <v>101</v>
      </c>
      <c r="H102" s="232">
        <v>47.64</v>
      </c>
      <c r="I102" s="232">
        <v>0</v>
      </c>
      <c r="J102" s="232"/>
      <c r="K102" s="232">
        <v>1</v>
      </c>
      <c r="L102" s="233">
        <v>100</v>
      </c>
      <c r="M102" s="232">
        <v>2</v>
      </c>
      <c r="N102" s="233"/>
      <c r="O102" s="230">
        <v>65</v>
      </c>
      <c r="P102" s="233"/>
      <c r="Q102" s="230">
        <v>1</v>
      </c>
      <c r="R102" s="233"/>
      <c r="S102" s="230">
        <v>2</v>
      </c>
      <c r="T102" s="233"/>
      <c r="U102" s="230">
        <v>0</v>
      </c>
      <c r="V102" s="233"/>
      <c r="W102" s="230">
        <v>1</v>
      </c>
      <c r="X102" s="233"/>
      <c r="Y102" s="230">
        <v>0</v>
      </c>
      <c r="Z102" s="233"/>
      <c r="AA102" s="230">
        <v>0</v>
      </c>
      <c r="AB102" s="233"/>
      <c r="AC102" s="230">
        <v>0</v>
      </c>
      <c r="AD102" s="233"/>
      <c r="AE102" s="230">
        <v>0</v>
      </c>
      <c r="AF102" s="233"/>
      <c r="AG102" s="230">
        <v>29</v>
      </c>
      <c r="AH102" s="233"/>
      <c r="AI102" s="24">
        <f t="shared" si="222"/>
        <v>212</v>
      </c>
    </row>
    <row r="103" spans="1:35" s="24" customFormat="1" x14ac:dyDescent="0.15">
      <c r="B103" s="25"/>
      <c r="C103" s="230" t="s">
        <v>136</v>
      </c>
      <c r="D103" s="231">
        <v>3</v>
      </c>
      <c r="E103" s="232">
        <v>88</v>
      </c>
      <c r="F103" s="232">
        <v>39</v>
      </c>
      <c r="G103" s="232">
        <v>49</v>
      </c>
      <c r="H103" s="232">
        <v>55.68</v>
      </c>
      <c r="I103" s="232">
        <v>0</v>
      </c>
      <c r="J103" s="232"/>
      <c r="K103" s="232">
        <v>3</v>
      </c>
      <c r="L103" s="233">
        <v>46</v>
      </c>
      <c r="M103" s="232">
        <v>0</v>
      </c>
      <c r="N103" s="233"/>
      <c r="O103" s="230">
        <v>33</v>
      </c>
      <c r="P103" s="233"/>
      <c r="Q103" s="230">
        <v>1</v>
      </c>
      <c r="R103" s="233"/>
      <c r="S103" s="230">
        <v>0</v>
      </c>
      <c r="T103" s="233"/>
      <c r="U103" s="230">
        <v>0</v>
      </c>
      <c r="V103" s="233"/>
      <c r="W103" s="230">
        <v>0</v>
      </c>
      <c r="X103" s="233"/>
      <c r="Y103" s="230">
        <v>0</v>
      </c>
      <c r="Z103" s="233"/>
      <c r="AA103" s="230">
        <v>0</v>
      </c>
      <c r="AB103" s="233"/>
      <c r="AC103" s="230">
        <v>1</v>
      </c>
      <c r="AD103" s="233"/>
      <c r="AE103" s="230">
        <v>0</v>
      </c>
      <c r="AF103" s="233"/>
      <c r="AG103" s="230">
        <v>11</v>
      </c>
      <c r="AH103" s="233"/>
      <c r="AI103" s="24">
        <f t="shared" si="222"/>
        <v>88</v>
      </c>
    </row>
    <row r="104" spans="1:35" s="24" customFormat="1" x14ac:dyDescent="0.15">
      <c r="B104" s="25"/>
      <c r="C104" s="230" t="s">
        <v>137</v>
      </c>
      <c r="D104" s="231">
        <v>4</v>
      </c>
      <c r="E104" s="232">
        <v>112</v>
      </c>
      <c r="F104" s="232">
        <v>61</v>
      </c>
      <c r="G104" s="232">
        <v>51</v>
      </c>
      <c r="H104" s="232">
        <v>45.54</v>
      </c>
      <c r="I104" s="232">
        <v>0</v>
      </c>
      <c r="J104" s="232"/>
      <c r="K104" s="232">
        <v>3</v>
      </c>
      <c r="L104" s="233">
        <v>48</v>
      </c>
      <c r="M104" s="232">
        <v>0</v>
      </c>
      <c r="N104" s="233"/>
      <c r="O104" s="230">
        <v>35</v>
      </c>
      <c r="P104" s="233"/>
      <c r="Q104" s="230">
        <v>1</v>
      </c>
      <c r="R104" s="233"/>
      <c r="S104" s="230">
        <v>0</v>
      </c>
      <c r="T104" s="233"/>
      <c r="U104" s="230">
        <v>0</v>
      </c>
      <c r="V104" s="233"/>
      <c r="W104" s="230">
        <v>0</v>
      </c>
      <c r="X104" s="233"/>
      <c r="Y104" s="230">
        <v>0</v>
      </c>
      <c r="Z104" s="233"/>
      <c r="AA104" s="230">
        <v>0</v>
      </c>
      <c r="AB104" s="233"/>
      <c r="AC104" s="230">
        <v>0</v>
      </c>
      <c r="AD104" s="233"/>
      <c r="AE104" s="230">
        <v>0</v>
      </c>
      <c r="AF104" s="233"/>
      <c r="AG104" s="230">
        <v>12</v>
      </c>
      <c r="AH104" s="233"/>
      <c r="AI104" s="24">
        <f t="shared" si="222"/>
        <v>112</v>
      </c>
    </row>
    <row r="105" spans="1:35" s="24" customFormat="1" x14ac:dyDescent="0.15">
      <c r="B105" s="25"/>
      <c r="C105" s="230" t="s">
        <v>138</v>
      </c>
      <c r="D105" s="231">
        <v>5</v>
      </c>
      <c r="E105" s="232">
        <v>188</v>
      </c>
      <c r="F105" s="232">
        <v>117</v>
      </c>
      <c r="G105" s="232">
        <v>71</v>
      </c>
      <c r="H105" s="232">
        <v>37.770000000000003</v>
      </c>
      <c r="I105" s="232">
        <v>0</v>
      </c>
      <c r="J105" s="232"/>
      <c r="K105" s="232">
        <v>4</v>
      </c>
      <c r="L105" s="233">
        <v>67</v>
      </c>
      <c r="M105" s="232">
        <v>4</v>
      </c>
      <c r="N105" s="233"/>
      <c r="O105" s="230">
        <v>57</v>
      </c>
      <c r="P105" s="233"/>
      <c r="Q105" s="230">
        <v>1</v>
      </c>
      <c r="R105" s="233"/>
      <c r="S105" s="230">
        <v>2</v>
      </c>
      <c r="T105" s="233"/>
      <c r="U105" s="230">
        <v>0</v>
      </c>
      <c r="V105" s="233"/>
      <c r="W105" s="230">
        <v>0</v>
      </c>
      <c r="X105" s="233"/>
      <c r="Y105" s="230">
        <v>0</v>
      </c>
      <c r="Z105" s="233"/>
      <c r="AA105" s="230">
        <v>0</v>
      </c>
      <c r="AB105" s="233"/>
      <c r="AC105" s="230">
        <v>0</v>
      </c>
      <c r="AD105" s="233"/>
      <c r="AE105" s="230">
        <v>2</v>
      </c>
      <c r="AF105" s="233"/>
      <c r="AG105" s="230">
        <v>1</v>
      </c>
      <c r="AH105" s="233"/>
      <c r="AI105" s="24">
        <f t="shared" si="222"/>
        <v>188</v>
      </c>
    </row>
    <row r="106" spans="1:35" x14ac:dyDescent="0.15">
      <c r="A106" s="24">
        <v>1</v>
      </c>
      <c r="B106" s="25" t="s">
        <v>182</v>
      </c>
      <c r="C106" s="65" t="s">
        <v>64</v>
      </c>
      <c r="D106" s="66"/>
      <c r="E106" s="68">
        <f>SUM(E107:E108)</f>
        <v>987</v>
      </c>
      <c r="F106" s="68">
        <f>SUM(F107:F108)</f>
        <v>543</v>
      </c>
      <c r="G106" s="68">
        <f>SUM(G107:G108)</f>
        <v>444</v>
      </c>
      <c r="H106" s="69">
        <f>G106/E106</f>
        <v>0.44984802431610943</v>
      </c>
      <c r="I106" s="68">
        <f>SUM(I107:I108)</f>
        <v>2</v>
      </c>
      <c r="J106" s="70">
        <f>I106/E106</f>
        <v>2.0263424518743669E-3</v>
      </c>
      <c r="K106" s="68">
        <f>SUM(K107:K108)</f>
        <v>4</v>
      </c>
      <c r="L106" s="71">
        <f>SUM(L107:L108)</f>
        <v>438</v>
      </c>
      <c r="M106" s="68">
        <f>SUM(M107:M108)</f>
        <v>2</v>
      </c>
      <c r="N106" s="72">
        <f>M106/$L106</f>
        <v>4.5662100456621002E-3</v>
      </c>
      <c r="O106" s="65">
        <f>SUM(O107:O108)</f>
        <v>173</v>
      </c>
      <c r="P106" s="72">
        <f>O106/$L106</f>
        <v>0.3949771689497717</v>
      </c>
      <c r="Q106" s="65">
        <f t="shared" ref="Q106" si="295">SUM(Q107:Q108)</f>
        <v>44</v>
      </c>
      <c r="R106" s="72">
        <f t="shared" ref="R106" si="296">Q106/$L106</f>
        <v>0.1004566210045662</v>
      </c>
      <c r="S106" s="65">
        <f t="shared" ref="S106" si="297">SUM(S107:S108)</f>
        <v>4</v>
      </c>
      <c r="T106" s="72">
        <f t="shared" ref="T106" si="298">S106/$L106</f>
        <v>9.1324200913242004E-3</v>
      </c>
      <c r="U106" s="65">
        <f t="shared" ref="U106" si="299">SUM(U107:U108)</f>
        <v>7</v>
      </c>
      <c r="V106" s="72">
        <f t="shared" ref="V106" si="300">U106/$L106</f>
        <v>1.5981735159817351E-2</v>
      </c>
      <c r="W106" s="65">
        <f t="shared" ref="W106" si="301">SUM(W107:W108)</f>
        <v>2</v>
      </c>
      <c r="X106" s="72">
        <f t="shared" ref="X106" si="302">W106/$L106</f>
        <v>4.5662100456621002E-3</v>
      </c>
      <c r="Y106" s="65">
        <f t="shared" ref="Y106" si="303">SUM(Y107:Y108)</f>
        <v>0</v>
      </c>
      <c r="Z106" s="72">
        <f t="shared" ref="Z106" si="304">Y106/$L106</f>
        <v>0</v>
      </c>
      <c r="AA106" s="65">
        <f t="shared" ref="AA106" si="305">SUM(AA107:AA108)</f>
        <v>0</v>
      </c>
      <c r="AB106" s="72">
        <f t="shared" ref="AB106" si="306">AA106/$L106</f>
        <v>0</v>
      </c>
      <c r="AC106" s="65">
        <f t="shared" ref="AC106" si="307">SUM(AC107:AC108)</f>
        <v>12</v>
      </c>
      <c r="AD106" s="72">
        <f t="shared" ref="AD106" si="308">AC106/$L106</f>
        <v>2.7397260273972601E-2</v>
      </c>
      <c r="AE106" s="65">
        <f t="shared" ref="AE106" si="309">SUM(AE107:AE108)</f>
        <v>0</v>
      </c>
      <c r="AF106" s="72">
        <f t="shared" ref="AF106" si="310">AE106/$L106</f>
        <v>0</v>
      </c>
      <c r="AG106" s="65">
        <f t="shared" ref="AG106" si="311">SUM(AG107:AG108)</f>
        <v>194</v>
      </c>
      <c r="AH106" s="72">
        <f t="shared" ref="AH106" si="312">AG106/$L106</f>
        <v>0.44292237442922372</v>
      </c>
      <c r="AI106">
        <f t="shared" si="222"/>
        <v>0</v>
      </c>
    </row>
    <row r="107" spans="1:35" s="24" customFormat="1" x14ac:dyDescent="0.15">
      <c r="B107" s="25"/>
      <c r="C107" s="230" t="s">
        <v>35</v>
      </c>
      <c r="D107" s="231">
        <v>1</v>
      </c>
      <c r="E107" s="232">
        <v>562</v>
      </c>
      <c r="F107" s="232">
        <v>262</v>
      </c>
      <c r="G107" s="232">
        <v>300</v>
      </c>
      <c r="H107" s="232">
        <v>53.38</v>
      </c>
      <c r="I107" s="232">
        <v>2</v>
      </c>
      <c r="J107" s="232"/>
      <c r="K107" s="232">
        <v>3</v>
      </c>
      <c r="L107" s="233">
        <v>295</v>
      </c>
      <c r="M107" s="232">
        <v>1</v>
      </c>
      <c r="N107" s="233"/>
      <c r="O107" s="230">
        <v>112</v>
      </c>
      <c r="P107" s="233"/>
      <c r="Q107" s="230">
        <v>18</v>
      </c>
      <c r="R107" s="233"/>
      <c r="S107" s="230">
        <v>2</v>
      </c>
      <c r="T107" s="233"/>
      <c r="U107" s="230">
        <v>1</v>
      </c>
      <c r="V107" s="233"/>
      <c r="W107" s="230">
        <v>2</v>
      </c>
      <c r="X107" s="233"/>
      <c r="Y107" s="230">
        <v>0</v>
      </c>
      <c r="Z107" s="233"/>
      <c r="AA107" s="230">
        <v>0</v>
      </c>
      <c r="AB107" s="233"/>
      <c r="AC107" s="230">
        <v>2</v>
      </c>
      <c r="AD107" s="233"/>
      <c r="AE107" s="230">
        <v>0</v>
      </c>
      <c r="AF107" s="233"/>
      <c r="AG107" s="230">
        <v>157</v>
      </c>
      <c r="AH107" s="233"/>
      <c r="AI107" s="24">
        <f t="shared" si="222"/>
        <v>562</v>
      </c>
    </row>
    <row r="108" spans="1:35" s="24" customFormat="1" x14ac:dyDescent="0.15">
      <c r="B108" s="25"/>
      <c r="C108" s="230" t="s">
        <v>139</v>
      </c>
      <c r="D108" s="231">
        <v>2</v>
      </c>
      <c r="E108" s="232">
        <v>425</v>
      </c>
      <c r="F108" s="232">
        <v>281</v>
      </c>
      <c r="G108" s="232">
        <v>144</v>
      </c>
      <c r="H108" s="232">
        <v>38.880000000000003</v>
      </c>
      <c r="I108" s="232">
        <v>0</v>
      </c>
      <c r="J108" s="232"/>
      <c r="K108" s="232">
        <v>1</v>
      </c>
      <c r="L108" s="233">
        <v>143</v>
      </c>
      <c r="M108" s="232">
        <v>1</v>
      </c>
      <c r="N108" s="233"/>
      <c r="O108" s="230">
        <v>61</v>
      </c>
      <c r="P108" s="233"/>
      <c r="Q108" s="230">
        <v>26</v>
      </c>
      <c r="R108" s="233"/>
      <c r="S108" s="230">
        <v>2</v>
      </c>
      <c r="T108" s="233"/>
      <c r="U108" s="230">
        <v>6</v>
      </c>
      <c r="V108" s="233"/>
      <c r="W108" s="230">
        <v>0</v>
      </c>
      <c r="X108" s="233"/>
      <c r="Y108" s="230">
        <v>0</v>
      </c>
      <c r="Z108" s="233"/>
      <c r="AA108" s="230">
        <v>0</v>
      </c>
      <c r="AB108" s="233"/>
      <c r="AC108" s="230">
        <v>10</v>
      </c>
      <c r="AD108" s="233"/>
      <c r="AE108" s="230">
        <v>0</v>
      </c>
      <c r="AF108" s="233"/>
      <c r="AG108" s="230">
        <v>37</v>
      </c>
      <c r="AH108" s="233"/>
      <c r="AI108" s="24">
        <f t="shared" si="222"/>
        <v>425</v>
      </c>
    </row>
    <row r="109" spans="1:35" x14ac:dyDescent="0.15">
      <c r="A109" s="24">
        <v>3</v>
      </c>
      <c r="B109" s="25" t="s">
        <v>184</v>
      </c>
      <c r="C109" s="65" t="s">
        <v>65</v>
      </c>
      <c r="D109" s="66"/>
      <c r="E109" s="68">
        <f>SUM(E110)</f>
        <v>993</v>
      </c>
      <c r="F109" s="68">
        <f t="shared" ref="F109" si="313">SUM(F110)</f>
        <v>304</v>
      </c>
      <c r="G109" s="68">
        <f t="shared" ref="G109" si="314">SUM(G110)</f>
        <v>689</v>
      </c>
      <c r="H109" s="69">
        <f>G109/E109</f>
        <v>0.69385699899295061</v>
      </c>
      <c r="I109" s="68">
        <f>SUM(I110)</f>
        <v>11</v>
      </c>
      <c r="J109" s="70">
        <f>I109/E109</f>
        <v>1.1077542799597181E-2</v>
      </c>
      <c r="K109" s="68">
        <f>SUM(K110)</f>
        <v>16</v>
      </c>
      <c r="L109" s="71">
        <f>SUM(L110)</f>
        <v>662</v>
      </c>
      <c r="M109" s="68">
        <f>SUM(M110)</f>
        <v>3</v>
      </c>
      <c r="N109" s="72">
        <f>M109/$L109</f>
        <v>4.5317220543806651E-3</v>
      </c>
      <c r="O109" s="65">
        <f>SUM(O110)</f>
        <v>301</v>
      </c>
      <c r="P109" s="72">
        <f>O109/$L109</f>
        <v>0.45468277945619334</v>
      </c>
      <c r="Q109" s="65">
        <f t="shared" ref="Q109" si="315">SUM(Q110)</f>
        <v>23</v>
      </c>
      <c r="R109" s="72">
        <f t="shared" ref="R109" si="316">Q109/$L109</f>
        <v>3.4743202416918431E-2</v>
      </c>
      <c r="S109" s="65">
        <f t="shared" ref="S109" si="317">SUM(S110)</f>
        <v>6</v>
      </c>
      <c r="T109" s="72">
        <f t="shared" ref="T109" si="318">S109/$L109</f>
        <v>9.0634441087613302E-3</v>
      </c>
      <c r="U109" s="65">
        <f t="shared" ref="U109" si="319">SUM(U110)</f>
        <v>1</v>
      </c>
      <c r="V109" s="72">
        <f t="shared" ref="V109" si="320">U109/$L109</f>
        <v>1.5105740181268882E-3</v>
      </c>
      <c r="W109" s="65">
        <f t="shared" ref="W109" si="321">SUM(W110)</f>
        <v>1</v>
      </c>
      <c r="X109" s="72">
        <f t="shared" ref="X109" si="322">W109/$L109</f>
        <v>1.5105740181268882E-3</v>
      </c>
      <c r="Y109" s="65">
        <f t="shared" ref="Y109" si="323">SUM(Y110)</f>
        <v>0</v>
      </c>
      <c r="Z109" s="72">
        <f t="shared" ref="Z109" si="324">Y109/$L109</f>
        <v>0</v>
      </c>
      <c r="AA109" s="65">
        <f t="shared" ref="AA109" si="325">SUM(AA110)</f>
        <v>2</v>
      </c>
      <c r="AB109" s="72">
        <f t="shared" ref="AB109" si="326">AA109/$L109</f>
        <v>3.0211480362537764E-3</v>
      </c>
      <c r="AC109" s="65">
        <f t="shared" ref="AC109" si="327">SUM(AC110)</f>
        <v>12</v>
      </c>
      <c r="AD109" s="72">
        <f t="shared" ref="AD109" si="328">AC109/$L109</f>
        <v>1.812688821752266E-2</v>
      </c>
      <c r="AE109" s="65">
        <f t="shared" ref="AE109" si="329">SUM(AE110)</f>
        <v>1</v>
      </c>
      <c r="AF109" s="72">
        <f t="shared" ref="AF109" si="330">AE109/$L109</f>
        <v>1.5105740181268882E-3</v>
      </c>
      <c r="AG109" s="65">
        <f t="shared" ref="AG109" si="331">SUM(AG110)</f>
        <v>312</v>
      </c>
      <c r="AH109" s="72">
        <f t="shared" ref="AH109" si="332">AG109/$L109</f>
        <v>0.47129909365558914</v>
      </c>
      <c r="AI109">
        <f t="shared" si="222"/>
        <v>0</v>
      </c>
    </row>
    <row r="110" spans="1:35" s="24" customFormat="1" x14ac:dyDescent="0.15">
      <c r="B110" s="25"/>
      <c r="C110" s="230" t="s">
        <v>36</v>
      </c>
      <c r="D110" s="231">
        <v>1</v>
      </c>
      <c r="E110" s="232">
        <v>993</v>
      </c>
      <c r="F110" s="232">
        <v>304</v>
      </c>
      <c r="G110" s="232">
        <v>689</v>
      </c>
      <c r="H110" s="232">
        <v>69.39</v>
      </c>
      <c r="I110" s="232">
        <v>11</v>
      </c>
      <c r="J110" s="232"/>
      <c r="K110" s="232">
        <v>16</v>
      </c>
      <c r="L110" s="233">
        <v>662</v>
      </c>
      <c r="M110" s="232">
        <v>3</v>
      </c>
      <c r="N110" s="233"/>
      <c r="O110" s="230">
        <v>301</v>
      </c>
      <c r="P110" s="233"/>
      <c r="Q110" s="230">
        <v>23</v>
      </c>
      <c r="R110" s="233"/>
      <c r="S110" s="230">
        <v>6</v>
      </c>
      <c r="T110" s="233"/>
      <c r="U110" s="230">
        <v>1</v>
      </c>
      <c r="V110" s="233"/>
      <c r="W110" s="230">
        <v>1</v>
      </c>
      <c r="X110" s="233"/>
      <c r="Y110" s="230">
        <v>0</v>
      </c>
      <c r="Z110" s="233"/>
      <c r="AA110" s="230">
        <v>2</v>
      </c>
      <c r="AB110" s="233"/>
      <c r="AC110" s="230">
        <v>12</v>
      </c>
      <c r="AD110" s="233"/>
      <c r="AE110" s="230">
        <v>1</v>
      </c>
      <c r="AF110" s="233"/>
      <c r="AG110" s="230">
        <v>312</v>
      </c>
      <c r="AH110" s="233"/>
      <c r="AI110" s="24">
        <f t="shared" si="222"/>
        <v>993</v>
      </c>
    </row>
    <row r="111" spans="1:35" x14ac:dyDescent="0.15">
      <c r="A111" s="24">
        <v>1</v>
      </c>
      <c r="B111" s="25" t="s">
        <v>183</v>
      </c>
      <c r="C111" s="65" t="s">
        <v>66</v>
      </c>
      <c r="D111" s="66"/>
      <c r="E111" s="68">
        <f>SUM(E112:E121)</f>
        <v>13121</v>
      </c>
      <c r="F111" s="68">
        <f>SUM(F112:F121)</f>
        <v>8271</v>
      </c>
      <c r="G111" s="68">
        <f>SUM(G112:G121)</f>
        <v>4850</v>
      </c>
      <c r="H111" s="69">
        <f>G111/E111</f>
        <v>0.36963646063562228</v>
      </c>
      <c r="I111" s="68">
        <f>SUM(I112:I121)</f>
        <v>125</v>
      </c>
      <c r="J111" s="70">
        <f>I111/E111</f>
        <v>9.5267129029799561E-3</v>
      </c>
      <c r="K111" s="68">
        <f>SUM(K112:K121)</f>
        <v>126</v>
      </c>
      <c r="L111" s="71">
        <f>SUM(L112:L121)</f>
        <v>4599</v>
      </c>
      <c r="M111" s="68">
        <f>SUM(M112:M121)</f>
        <v>83</v>
      </c>
      <c r="N111" s="72">
        <f>M111/$L111</f>
        <v>1.8047401609045444E-2</v>
      </c>
      <c r="O111" s="65">
        <f>SUM(O112:O121)</f>
        <v>1888</v>
      </c>
      <c r="P111" s="72">
        <f>O111/$L111</f>
        <v>0.4105240269623831</v>
      </c>
      <c r="Q111" s="65">
        <f t="shared" ref="Q111" si="333">SUM(Q112:Q121)</f>
        <v>526</v>
      </c>
      <c r="R111" s="72">
        <f t="shared" ref="R111" si="334">Q111/$L111</f>
        <v>0.11437268971515546</v>
      </c>
      <c r="S111" s="65">
        <f t="shared" ref="S111" si="335">SUM(S112:S121)</f>
        <v>149</v>
      </c>
      <c r="T111" s="72">
        <f t="shared" ref="T111" si="336">S111/$L111</f>
        <v>3.2398347466840616E-2</v>
      </c>
      <c r="U111" s="65">
        <f t="shared" ref="U111" si="337">SUM(U112:U121)</f>
        <v>21</v>
      </c>
      <c r="V111" s="72">
        <f t="shared" ref="V111" si="338">U111/$L111</f>
        <v>4.5662100456621002E-3</v>
      </c>
      <c r="W111" s="65">
        <f t="shared" ref="W111" si="339">SUM(W112:W121)</f>
        <v>49</v>
      </c>
      <c r="X111" s="72">
        <f t="shared" ref="X111" si="340">W111/$L111</f>
        <v>1.06544901065449E-2</v>
      </c>
      <c r="Y111" s="65">
        <f t="shared" ref="Y111" si="341">SUM(Y112:Y121)</f>
        <v>8</v>
      </c>
      <c r="Z111" s="72">
        <f t="shared" ref="Z111" si="342">Y111/$L111</f>
        <v>1.7395085888236572E-3</v>
      </c>
      <c r="AA111" s="65">
        <f t="shared" ref="AA111" si="343">SUM(AA112:AA121)</f>
        <v>29</v>
      </c>
      <c r="AB111" s="72">
        <f t="shared" ref="AB111" si="344">AA111/$L111</f>
        <v>6.3057186344857574E-3</v>
      </c>
      <c r="AC111" s="65">
        <f t="shared" ref="AC111" si="345">SUM(AC112:AC121)</f>
        <v>387</v>
      </c>
      <c r="AD111" s="72">
        <f t="shared" ref="AD111" si="346">AC111/$L111</f>
        <v>8.4148727984344418E-2</v>
      </c>
      <c r="AE111" s="65">
        <f t="shared" ref="AE111" si="347">SUM(AE112:AE121)</f>
        <v>48</v>
      </c>
      <c r="AF111" s="72">
        <f t="shared" ref="AF111" si="348">AE111/$L111</f>
        <v>1.0437051532941943E-2</v>
      </c>
      <c r="AG111" s="65">
        <f t="shared" ref="AG111" si="349">SUM(AG112:AG121)</f>
        <v>1411</v>
      </c>
      <c r="AH111" s="72">
        <f t="shared" ref="AH111" si="350">AG111/$L111</f>
        <v>0.30680582735377254</v>
      </c>
      <c r="AI111">
        <f t="shared" si="222"/>
        <v>0</v>
      </c>
    </row>
    <row r="112" spans="1:35" s="24" customFormat="1" x14ac:dyDescent="0.15">
      <c r="B112" s="25"/>
      <c r="C112" s="230" t="s">
        <v>196</v>
      </c>
      <c r="D112" s="231">
        <v>1</v>
      </c>
      <c r="E112" s="232">
        <v>1206</v>
      </c>
      <c r="F112" s="232">
        <v>806</v>
      </c>
      <c r="G112" s="232">
        <v>400</v>
      </c>
      <c r="H112" s="232">
        <v>33.17</v>
      </c>
      <c r="I112" s="232">
        <v>8</v>
      </c>
      <c r="J112" s="232"/>
      <c r="K112" s="232">
        <v>20</v>
      </c>
      <c r="L112" s="233">
        <v>372</v>
      </c>
      <c r="M112" s="232">
        <v>13</v>
      </c>
      <c r="N112" s="233"/>
      <c r="O112" s="230">
        <v>129</v>
      </c>
      <c r="P112" s="233"/>
      <c r="Q112" s="230">
        <v>54</v>
      </c>
      <c r="R112" s="233"/>
      <c r="S112" s="230">
        <v>19</v>
      </c>
      <c r="T112" s="233"/>
      <c r="U112" s="230">
        <v>0</v>
      </c>
      <c r="V112" s="233"/>
      <c r="W112" s="230">
        <v>3</v>
      </c>
      <c r="X112" s="233"/>
      <c r="Y112" s="230">
        <v>1</v>
      </c>
      <c r="Z112" s="233"/>
      <c r="AA112" s="230">
        <v>1</v>
      </c>
      <c r="AB112" s="233"/>
      <c r="AC112" s="230">
        <v>17</v>
      </c>
      <c r="AD112" s="233"/>
      <c r="AE112" s="230">
        <v>3</v>
      </c>
      <c r="AF112" s="233"/>
      <c r="AG112" s="230">
        <v>132</v>
      </c>
      <c r="AH112" s="233"/>
      <c r="AI112" s="24">
        <f t="shared" si="222"/>
        <v>1206</v>
      </c>
    </row>
    <row r="113" spans="1:35" s="24" customFormat="1" x14ac:dyDescent="0.15">
      <c r="B113" s="25"/>
      <c r="C113" s="230" t="s">
        <v>197</v>
      </c>
      <c r="D113" s="231">
        <v>2</v>
      </c>
      <c r="E113" s="232">
        <v>1563</v>
      </c>
      <c r="F113" s="232">
        <v>990</v>
      </c>
      <c r="G113" s="232">
        <v>573</v>
      </c>
      <c r="H113" s="232">
        <v>36.659999999999997</v>
      </c>
      <c r="I113" s="232">
        <v>10</v>
      </c>
      <c r="J113" s="232"/>
      <c r="K113" s="232">
        <v>11</v>
      </c>
      <c r="L113" s="233">
        <v>552</v>
      </c>
      <c r="M113" s="232">
        <v>11</v>
      </c>
      <c r="N113" s="233"/>
      <c r="O113" s="230">
        <v>133</v>
      </c>
      <c r="P113" s="233"/>
      <c r="Q113" s="230">
        <v>72</v>
      </c>
      <c r="R113" s="233"/>
      <c r="S113" s="230">
        <v>12</v>
      </c>
      <c r="T113" s="233"/>
      <c r="U113" s="230">
        <v>2</v>
      </c>
      <c r="V113" s="233"/>
      <c r="W113" s="230">
        <v>4</v>
      </c>
      <c r="X113" s="233"/>
      <c r="Y113" s="230">
        <v>1</v>
      </c>
      <c r="Z113" s="233"/>
      <c r="AA113" s="230">
        <v>1</v>
      </c>
      <c r="AB113" s="233"/>
      <c r="AC113" s="230">
        <v>35</v>
      </c>
      <c r="AD113" s="233"/>
      <c r="AE113" s="230">
        <v>3</v>
      </c>
      <c r="AF113" s="233"/>
      <c r="AG113" s="230">
        <v>278</v>
      </c>
      <c r="AH113" s="233"/>
      <c r="AI113" s="24">
        <f t="shared" si="222"/>
        <v>1563</v>
      </c>
    </row>
    <row r="114" spans="1:35" s="24" customFormat="1" x14ac:dyDescent="0.15">
      <c r="B114" s="25"/>
      <c r="C114" s="230" t="s">
        <v>67</v>
      </c>
      <c r="D114" s="231">
        <v>3</v>
      </c>
      <c r="E114" s="232">
        <v>2155</v>
      </c>
      <c r="F114" s="232">
        <v>1396</v>
      </c>
      <c r="G114" s="232">
        <v>759</v>
      </c>
      <c r="H114" s="232">
        <v>33.22</v>
      </c>
      <c r="I114" s="232">
        <v>35</v>
      </c>
      <c r="J114" s="232"/>
      <c r="K114" s="232">
        <v>0</v>
      </c>
      <c r="L114" s="233">
        <v>724</v>
      </c>
      <c r="M114" s="232">
        <v>10</v>
      </c>
      <c r="N114" s="233"/>
      <c r="O114" s="230">
        <v>311</v>
      </c>
      <c r="P114" s="233"/>
      <c r="Q114" s="230">
        <v>80</v>
      </c>
      <c r="R114" s="233"/>
      <c r="S114" s="230">
        <v>38</v>
      </c>
      <c r="T114" s="233"/>
      <c r="U114" s="230">
        <v>5</v>
      </c>
      <c r="V114" s="233"/>
      <c r="W114" s="230">
        <v>8</v>
      </c>
      <c r="X114" s="233"/>
      <c r="Y114" s="230">
        <v>0</v>
      </c>
      <c r="Z114" s="233"/>
      <c r="AA114" s="230">
        <v>8</v>
      </c>
      <c r="AB114" s="233"/>
      <c r="AC114" s="230">
        <v>72</v>
      </c>
      <c r="AD114" s="233"/>
      <c r="AE114" s="230">
        <v>14</v>
      </c>
      <c r="AF114" s="233"/>
      <c r="AG114" s="230">
        <v>178</v>
      </c>
      <c r="AH114" s="233"/>
      <c r="AI114" s="24">
        <f t="shared" si="222"/>
        <v>2155</v>
      </c>
    </row>
    <row r="115" spans="1:35" s="24" customFormat="1" x14ac:dyDescent="0.15">
      <c r="B115" s="25"/>
      <c r="C115" s="230" t="s">
        <v>198</v>
      </c>
      <c r="D115" s="231">
        <v>4</v>
      </c>
      <c r="E115" s="232">
        <v>1566</v>
      </c>
      <c r="F115" s="232">
        <v>959</v>
      </c>
      <c r="G115" s="232">
        <v>607</v>
      </c>
      <c r="H115" s="232">
        <v>38.76</v>
      </c>
      <c r="I115" s="232">
        <v>0</v>
      </c>
      <c r="J115" s="232"/>
      <c r="K115" s="232">
        <v>49</v>
      </c>
      <c r="L115" s="233">
        <v>558</v>
      </c>
      <c r="M115" s="232">
        <v>5</v>
      </c>
      <c r="N115" s="233"/>
      <c r="O115" s="230">
        <v>200</v>
      </c>
      <c r="P115" s="233"/>
      <c r="Q115" s="230">
        <v>66</v>
      </c>
      <c r="R115" s="233"/>
      <c r="S115" s="230">
        <v>22</v>
      </c>
      <c r="T115" s="233"/>
      <c r="U115" s="230">
        <v>6</v>
      </c>
      <c r="V115" s="233"/>
      <c r="W115" s="230">
        <v>5</v>
      </c>
      <c r="X115" s="233"/>
      <c r="Y115" s="230">
        <v>3</v>
      </c>
      <c r="Z115" s="233"/>
      <c r="AA115" s="230">
        <v>5</v>
      </c>
      <c r="AB115" s="233"/>
      <c r="AC115" s="230">
        <v>60</v>
      </c>
      <c r="AD115" s="233"/>
      <c r="AE115" s="230">
        <v>4</v>
      </c>
      <c r="AF115" s="233"/>
      <c r="AG115" s="230">
        <v>182</v>
      </c>
      <c r="AH115" s="233"/>
      <c r="AI115" s="24">
        <f t="shared" si="222"/>
        <v>1566</v>
      </c>
    </row>
    <row r="116" spans="1:35" s="24" customFormat="1" x14ac:dyDescent="0.15">
      <c r="B116" s="25"/>
      <c r="C116" s="230" t="s">
        <v>199</v>
      </c>
      <c r="D116" s="231">
        <v>5</v>
      </c>
      <c r="E116" s="232">
        <v>1724</v>
      </c>
      <c r="F116" s="232">
        <v>952</v>
      </c>
      <c r="G116" s="232">
        <v>772</v>
      </c>
      <c r="H116" s="232">
        <v>44.78</v>
      </c>
      <c r="I116" s="232">
        <v>16</v>
      </c>
      <c r="J116" s="232"/>
      <c r="K116" s="232">
        <v>9</v>
      </c>
      <c r="L116" s="233">
        <v>747</v>
      </c>
      <c r="M116" s="232">
        <v>18</v>
      </c>
      <c r="N116" s="233"/>
      <c r="O116" s="230">
        <v>339</v>
      </c>
      <c r="P116" s="233"/>
      <c r="Q116" s="230">
        <v>101</v>
      </c>
      <c r="R116" s="233"/>
      <c r="S116" s="230">
        <v>22</v>
      </c>
      <c r="T116" s="233"/>
      <c r="U116" s="230">
        <v>1</v>
      </c>
      <c r="V116" s="233"/>
      <c r="W116" s="230">
        <v>11</v>
      </c>
      <c r="X116" s="233"/>
      <c r="Y116" s="230">
        <v>1</v>
      </c>
      <c r="Z116" s="233"/>
      <c r="AA116" s="230">
        <v>5</v>
      </c>
      <c r="AB116" s="233"/>
      <c r="AC116" s="230">
        <v>75</v>
      </c>
      <c r="AD116" s="233"/>
      <c r="AE116" s="230">
        <v>7</v>
      </c>
      <c r="AF116" s="233"/>
      <c r="AG116" s="230">
        <v>167</v>
      </c>
      <c r="AH116" s="233"/>
      <c r="AI116" s="24">
        <f t="shared" si="222"/>
        <v>1724</v>
      </c>
    </row>
    <row r="117" spans="1:35" s="24" customFormat="1" x14ac:dyDescent="0.15">
      <c r="B117" s="25"/>
      <c r="C117" s="230" t="s">
        <v>200</v>
      </c>
      <c r="D117" s="231">
        <v>6</v>
      </c>
      <c r="E117" s="232">
        <v>927</v>
      </c>
      <c r="F117" s="232">
        <v>553</v>
      </c>
      <c r="G117" s="232">
        <v>374</v>
      </c>
      <c r="H117" s="232">
        <v>40.35</v>
      </c>
      <c r="I117" s="232">
        <v>12</v>
      </c>
      <c r="J117" s="232"/>
      <c r="K117" s="232">
        <v>13</v>
      </c>
      <c r="L117" s="233">
        <v>349</v>
      </c>
      <c r="M117" s="232">
        <v>2</v>
      </c>
      <c r="N117" s="233"/>
      <c r="O117" s="230">
        <v>183</v>
      </c>
      <c r="P117" s="233"/>
      <c r="Q117" s="230">
        <v>33</v>
      </c>
      <c r="R117" s="233"/>
      <c r="S117" s="230">
        <v>4</v>
      </c>
      <c r="T117" s="233"/>
      <c r="U117" s="230">
        <v>2</v>
      </c>
      <c r="V117" s="233"/>
      <c r="W117" s="230">
        <v>4</v>
      </c>
      <c r="X117" s="233"/>
      <c r="Y117" s="230">
        <v>0</v>
      </c>
      <c r="Z117" s="233"/>
      <c r="AA117" s="230">
        <v>5</v>
      </c>
      <c r="AB117" s="233"/>
      <c r="AC117" s="230">
        <v>24</v>
      </c>
      <c r="AD117" s="233"/>
      <c r="AE117" s="230">
        <v>8</v>
      </c>
      <c r="AF117" s="233"/>
      <c r="AG117" s="230">
        <v>84</v>
      </c>
      <c r="AH117" s="233"/>
      <c r="AI117" s="24">
        <f t="shared" si="222"/>
        <v>927</v>
      </c>
    </row>
    <row r="118" spans="1:35" s="24" customFormat="1" x14ac:dyDescent="0.15">
      <c r="B118" s="25"/>
      <c r="C118" s="230" t="s">
        <v>201</v>
      </c>
      <c r="D118" s="231">
        <v>7</v>
      </c>
      <c r="E118" s="232">
        <v>995</v>
      </c>
      <c r="F118" s="232">
        <v>631</v>
      </c>
      <c r="G118" s="232">
        <v>364</v>
      </c>
      <c r="H118" s="232">
        <v>36.58</v>
      </c>
      <c r="I118" s="232">
        <v>12</v>
      </c>
      <c r="J118" s="232"/>
      <c r="K118" s="232">
        <v>4</v>
      </c>
      <c r="L118" s="233">
        <v>348</v>
      </c>
      <c r="M118" s="232">
        <v>1</v>
      </c>
      <c r="N118" s="233"/>
      <c r="O118" s="230">
        <v>217</v>
      </c>
      <c r="P118" s="233"/>
      <c r="Q118" s="230">
        <v>19</v>
      </c>
      <c r="R118" s="233"/>
      <c r="S118" s="230">
        <v>8</v>
      </c>
      <c r="T118" s="233"/>
      <c r="U118" s="230">
        <v>0</v>
      </c>
      <c r="V118" s="233"/>
      <c r="W118" s="230">
        <v>4</v>
      </c>
      <c r="X118" s="233"/>
      <c r="Y118" s="230">
        <v>0</v>
      </c>
      <c r="Z118" s="233"/>
      <c r="AA118" s="230">
        <v>0</v>
      </c>
      <c r="AB118" s="233"/>
      <c r="AC118" s="230">
        <v>22</v>
      </c>
      <c r="AD118" s="233"/>
      <c r="AE118" s="230">
        <v>2</v>
      </c>
      <c r="AF118" s="233"/>
      <c r="AG118" s="230">
        <v>75</v>
      </c>
      <c r="AH118" s="233"/>
      <c r="AI118" s="24">
        <f t="shared" si="222"/>
        <v>995</v>
      </c>
    </row>
    <row r="119" spans="1:35" s="24" customFormat="1" x14ac:dyDescent="0.15">
      <c r="B119" s="25"/>
      <c r="C119" s="230" t="s">
        <v>202</v>
      </c>
      <c r="D119" s="231">
        <v>8</v>
      </c>
      <c r="E119" s="232">
        <v>1451</v>
      </c>
      <c r="F119" s="232">
        <v>1010</v>
      </c>
      <c r="G119" s="232">
        <v>441</v>
      </c>
      <c r="H119" s="232">
        <v>30.39</v>
      </c>
      <c r="I119" s="232">
        <v>16</v>
      </c>
      <c r="J119" s="232"/>
      <c r="K119" s="232">
        <v>7</v>
      </c>
      <c r="L119" s="233">
        <v>418</v>
      </c>
      <c r="M119" s="232">
        <v>9</v>
      </c>
      <c r="N119" s="233"/>
      <c r="O119" s="230">
        <v>148</v>
      </c>
      <c r="P119" s="233"/>
      <c r="Q119" s="230">
        <v>38</v>
      </c>
      <c r="R119" s="233"/>
      <c r="S119" s="230">
        <v>15</v>
      </c>
      <c r="T119" s="233"/>
      <c r="U119" s="230">
        <v>3</v>
      </c>
      <c r="V119" s="233"/>
      <c r="W119" s="230">
        <v>4</v>
      </c>
      <c r="X119" s="233"/>
      <c r="Y119" s="230">
        <v>0</v>
      </c>
      <c r="Z119" s="233"/>
      <c r="AA119" s="230">
        <v>2</v>
      </c>
      <c r="AB119" s="233"/>
      <c r="AC119" s="230">
        <v>35</v>
      </c>
      <c r="AD119" s="233"/>
      <c r="AE119" s="230">
        <v>1</v>
      </c>
      <c r="AF119" s="233"/>
      <c r="AG119" s="230">
        <v>163</v>
      </c>
      <c r="AH119" s="233"/>
      <c r="AI119" s="24">
        <f t="shared" si="222"/>
        <v>1451</v>
      </c>
    </row>
    <row r="120" spans="1:35" s="24" customFormat="1" x14ac:dyDescent="0.15">
      <c r="B120" s="25"/>
      <c r="C120" s="230" t="s">
        <v>203</v>
      </c>
      <c r="D120" s="231">
        <v>9</v>
      </c>
      <c r="E120" s="232">
        <v>1302</v>
      </c>
      <c r="F120" s="232">
        <v>842</v>
      </c>
      <c r="G120" s="232">
        <v>460</v>
      </c>
      <c r="H120" s="232">
        <v>35.33</v>
      </c>
      <c r="I120" s="232">
        <v>16</v>
      </c>
      <c r="J120" s="232"/>
      <c r="K120" s="232">
        <v>9</v>
      </c>
      <c r="L120" s="233">
        <v>435</v>
      </c>
      <c r="M120" s="232">
        <v>11</v>
      </c>
      <c r="N120" s="233"/>
      <c r="O120" s="230">
        <v>171</v>
      </c>
      <c r="P120" s="233"/>
      <c r="Q120" s="230">
        <v>59</v>
      </c>
      <c r="R120" s="233"/>
      <c r="S120" s="230">
        <v>9</v>
      </c>
      <c r="T120" s="233"/>
      <c r="U120" s="230">
        <v>1</v>
      </c>
      <c r="V120" s="233"/>
      <c r="W120" s="230">
        <v>0</v>
      </c>
      <c r="X120" s="233"/>
      <c r="Y120" s="230">
        <v>2</v>
      </c>
      <c r="Z120" s="233"/>
      <c r="AA120" s="230">
        <v>2</v>
      </c>
      <c r="AB120" s="233"/>
      <c r="AC120" s="230">
        <v>46</v>
      </c>
      <c r="AD120" s="233"/>
      <c r="AE120" s="230">
        <v>6</v>
      </c>
      <c r="AF120" s="233"/>
      <c r="AG120" s="230">
        <v>128</v>
      </c>
      <c r="AH120" s="233"/>
      <c r="AI120" s="24">
        <f t="shared" si="222"/>
        <v>1302</v>
      </c>
    </row>
    <row r="121" spans="1:35" s="24" customFormat="1" x14ac:dyDescent="0.15">
      <c r="B121" s="25"/>
      <c r="C121" s="230" t="s">
        <v>68</v>
      </c>
      <c r="D121" s="231">
        <v>10</v>
      </c>
      <c r="E121" s="232">
        <v>232</v>
      </c>
      <c r="F121" s="232">
        <v>132</v>
      </c>
      <c r="G121" s="232">
        <v>100</v>
      </c>
      <c r="H121" s="232">
        <v>43.1</v>
      </c>
      <c r="I121" s="232">
        <v>0</v>
      </c>
      <c r="J121" s="232">
        <v>0</v>
      </c>
      <c r="K121" s="232">
        <v>4</v>
      </c>
      <c r="L121" s="233">
        <v>96</v>
      </c>
      <c r="M121" s="232">
        <v>3</v>
      </c>
      <c r="N121" s="233"/>
      <c r="O121" s="230">
        <v>57</v>
      </c>
      <c r="P121" s="233"/>
      <c r="Q121" s="230">
        <v>4</v>
      </c>
      <c r="R121" s="233"/>
      <c r="S121" s="230">
        <v>0</v>
      </c>
      <c r="T121" s="233"/>
      <c r="U121" s="230">
        <v>1</v>
      </c>
      <c r="V121" s="233"/>
      <c r="W121" s="230">
        <v>6</v>
      </c>
      <c r="X121" s="233"/>
      <c r="Y121" s="230">
        <v>0</v>
      </c>
      <c r="Z121" s="233"/>
      <c r="AA121" s="230">
        <v>0</v>
      </c>
      <c r="AB121" s="233"/>
      <c r="AC121" s="230">
        <v>1</v>
      </c>
      <c r="AD121" s="233"/>
      <c r="AE121" s="230">
        <v>0</v>
      </c>
      <c r="AF121" s="233"/>
      <c r="AG121" s="230">
        <v>24</v>
      </c>
      <c r="AH121" s="233"/>
      <c r="AI121" s="24">
        <f t="shared" si="222"/>
        <v>232</v>
      </c>
    </row>
    <row r="122" spans="1:35" x14ac:dyDescent="0.15">
      <c r="A122" s="24">
        <v>1</v>
      </c>
      <c r="B122" s="25" t="s">
        <v>182</v>
      </c>
      <c r="C122" s="65" t="s">
        <v>69</v>
      </c>
      <c r="D122" s="66"/>
      <c r="E122" s="68">
        <f>SUM(E123:E124)</f>
        <v>272</v>
      </c>
      <c r="F122" s="68">
        <f>SUM(F123:F124)</f>
        <v>161</v>
      </c>
      <c r="G122" s="68">
        <f>SUM(G123:G124)</f>
        <v>111</v>
      </c>
      <c r="H122" s="69">
        <f>G122/E122</f>
        <v>0.40808823529411764</v>
      </c>
      <c r="I122" s="74">
        <f>SUM(I123:I124)</f>
        <v>4</v>
      </c>
      <c r="J122" s="70">
        <f>I122/E122</f>
        <v>1.4705882352941176E-2</v>
      </c>
      <c r="K122" s="68">
        <f>SUM(K123:K124)</f>
        <v>11</v>
      </c>
      <c r="L122" s="71">
        <f>SUM(L123:L124)</f>
        <v>96</v>
      </c>
      <c r="M122" s="68">
        <f>SUM(M123:M124)</f>
        <v>6</v>
      </c>
      <c r="N122" s="72">
        <f>M122/$L122</f>
        <v>6.25E-2</v>
      </c>
      <c r="O122" s="65">
        <f>SUM(O123:O124)</f>
        <v>64</v>
      </c>
      <c r="P122" s="72">
        <f>O122/$L122</f>
        <v>0.66666666666666663</v>
      </c>
      <c r="Q122" s="65">
        <f t="shared" ref="Q122" si="351">SUM(Q123:Q124)</f>
        <v>2</v>
      </c>
      <c r="R122" s="72">
        <f t="shared" ref="R122" si="352">Q122/$L122</f>
        <v>2.0833333333333332E-2</v>
      </c>
      <c r="S122" s="65">
        <f t="shared" ref="S122" si="353">SUM(S123:S124)</f>
        <v>0</v>
      </c>
      <c r="T122" s="72">
        <f t="shared" ref="T122" si="354">S122/$L122</f>
        <v>0</v>
      </c>
      <c r="U122" s="65">
        <f t="shared" ref="U122" si="355">SUM(U123:U124)</f>
        <v>0</v>
      </c>
      <c r="V122" s="72">
        <f t="shared" ref="V122" si="356">U122/$L122</f>
        <v>0</v>
      </c>
      <c r="W122" s="65">
        <f t="shared" ref="W122" si="357">SUM(W123:W124)</f>
        <v>0</v>
      </c>
      <c r="X122" s="72">
        <f t="shared" ref="X122" si="358">W122/$L122</f>
        <v>0</v>
      </c>
      <c r="Y122" s="65">
        <f t="shared" ref="Y122" si="359">SUM(Y123:Y124)</f>
        <v>1</v>
      </c>
      <c r="Z122" s="72">
        <f t="shared" ref="Z122" si="360">Y122/$L122</f>
        <v>1.0416666666666666E-2</v>
      </c>
      <c r="AA122" s="65">
        <f t="shared" ref="AA122" si="361">SUM(AA123:AA124)</f>
        <v>0</v>
      </c>
      <c r="AB122" s="72">
        <f t="shared" ref="AB122" si="362">AA122/$L122</f>
        <v>0</v>
      </c>
      <c r="AC122" s="65">
        <f t="shared" ref="AC122" si="363">SUM(AC123:AC124)</f>
        <v>3</v>
      </c>
      <c r="AD122" s="72">
        <f t="shared" ref="AD122" si="364">AC122/$L122</f>
        <v>3.125E-2</v>
      </c>
      <c r="AE122" s="65">
        <f t="shared" ref="AE122" si="365">SUM(AE123:AE124)</f>
        <v>0</v>
      </c>
      <c r="AF122" s="72">
        <f t="shared" ref="AF122" si="366">AE122/$L122</f>
        <v>0</v>
      </c>
      <c r="AG122" s="65">
        <f t="shared" ref="AG122" si="367">SUM(AG123:AG124)</f>
        <v>20</v>
      </c>
      <c r="AH122" s="72">
        <f t="shared" ref="AH122" si="368">AG122/$L122</f>
        <v>0.20833333333333334</v>
      </c>
      <c r="AI122">
        <f t="shared" si="222"/>
        <v>0</v>
      </c>
    </row>
    <row r="123" spans="1:35" s="24" customFormat="1" x14ac:dyDescent="0.15">
      <c r="B123" s="25"/>
      <c r="C123" s="230" t="s">
        <v>37</v>
      </c>
      <c r="D123" s="231">
        <v>1</v>
      </c>
      <c r="E123" s="232">
        <v>215</v>
      </c>
      <c r="F123" s="232">
        <v>127</v>
      </c>
      <c r="G123" s="232">
        <v>88</v>
      </c>
      <c r="H123" s="232">
        <v>40.93</v>
      </c>
      <c r="I123" s="232">
        <v>2</v>
      </c>
      <c r="J123" s="232"/>
      <c r="K123" s="232">
        <v>6</v>
      </c>
      <c r="L123" s="233">
        <v>80</v>
      </c>
      <c r="M123" s="232">
        <v>6</v>
      </c>
      <c r="N123" s="233"/>
      <c r="O123" s="230">
        <v>56</v>
      </c>
      <c r="P123" s="233"/>
      <c r="Q123" s="230">
        <v>1</v>
      </c>
      <c r="R123" s="233"/>
      <c r="S123" s="230">
        <v>0</v>
      </c>
      <c r="T123" s="233"/>
      <c r="U123" s="230">
        <v>0</v>
      </c>
      <c r="V123" s="233"/>
      <c r="W123" s="230">
        <v>0</v>
      </c>
      <c r="X123" s="233"/>
      <c r="Y123" s="230">
        <v>0</v>
      </c>
      <c r="Z123" s="233"/>
      <c r="AA123" s="230">
        <v>0</v>
      </c>
      <c r="AB123" s="233"/>
      <c r="AC123" s="230">
        <v>3</v>
      </c>
      <c r="AD123" s="233"/>
      <c r="AE123" s="230">
        <v>0</v>
      </c>
      <c r="AF123" s="233"/>
      <c r="AG123" s="230">
        <v>14</v>
      </c>
      <c r="AH123" s="233"/>
      <c r="AI123" s="24">
        <f t="shared" si="222"/>
        <v>215</v>
      </c>
    </row>
    <row r="124" spans="1:35" s="24" customFormat="1" x14ac:dyDescent="0.15">
      <c r="B124" s="25"/>
      <c r="C124" s="230" t="s">
        <v>140</v>
      </c>
      <c r="D124" s="231">
        <v>2</v>
      </c>
      <c r="E124" s="232">
        <v>57</v>
      </c>
      <c r="F124" s="232">
        <v>34</v>
      </c>
      <c r="G124" s="232">
        <v>23</v>
      </c>
      <c r="H124" s="232">
        <v>40.35</v>
      </c>
      <c r="I124" s="232">
        <v>2</v>
      </c>
      <c r="J124" s="232"/>
      <c r="K124" s="232">
        <v>5</v>
      </c>
      <c r="L124" s="233">
        <v>16</v>
      </c>
      <c r="M124" s="232">
        <v>0</v>
      </c>
      <c r="N124" s="233"/>
      <c r="O124" s="230">
        <v>8</v>
      </c>
      <c r="P124" s="233"/>
      <c r="Q124" s="230">
        <v>1</v>
      </c>
      <c r="R124" s="233"/>
      <c r="S124" s="230">
        <v>0</v>
      </c>
      <c r="T124" s="233"/>
      <c r="U124" s="230">
        <v>0</v>
      </c>
      <c r="V124" s="233"/>
      <c r="W124" s="230">
        <v>0</v>
      </c>
      <c r="X124" s="233"/>
      <c r="Y124" s="230">
        <v>1</v>
      </c>
      <c r="Z124" s="233"/>
      <c r="AA124" s="230">
        <v>0</v>
      </c>
      <c r="AB124" s="233"/>
      <c r="AC124" s="230">
        <v>0</v>
      </c>
      <c r="AD124" s="233"/>
      <c r="AE124" s="230">
        <v>0</v>
      </c>
      <c r="AF124" s="233"/>
      <c r="AG124" s="230">
        <v>6</v>
      </c>
      <c r="AH124" s="233"/>
      <c r="AI124" s="24">
        <f t="shared" si="222"/>
        <v>57</v>
      </c>
    </row>
    <row r="125" spans="1:35" x14ac:dyDescent="0.15">
      <c r="A125" s="24">
        <v>1</v>
      </c>
      <c r="B125" s="25" t="s">
        <v>185</v>
      </c>
      <c r="C125" s="65" t="s">
        <v>252</v>
      </c>
      <c r="D125" s="66"/>
      <c r="E125" s="68">
        <f>SUM(E126:E130)</f>
        <v>2249</v>
      </c>
      <c r="F125" s="68">
        <f>SUM(F126:F130)</f>
        <v>1162</v>
      </c>
      <c r="G125" s="68">
        <f>SUM(G126:G130)</f>
        <v>1087</v>
      </c>
      <c r="H125" s="69">
        <f>G125/E125</f>
        <v>0.48332592263228102</v>
      </c>
      <c r="I125" s="74">
        <f>SUM(I126:I130)</f>
        <v>24</v>
      </c>
      <c r="J125" s="70">
        <f>I125/E125</f>
        <v>1.0671409515340151E-2</v>
      </c>
      <c r="K125" s="68">
        <f>SUM(K126:K130)</f>
        <v>25</v>
      </c>
      <c r="L125" s="71">
        <f>SUM(L126:L130)</f>
        <v>1038</v>
      </c>
      <c r="M125" s="68">
        <f>SUM(M126:M130)</f>
        <v>17</v>
      </c>
      <c r="N125" s="72">
        <f>M125/$L125</f>
        <v>1.6377649325626204E-2</v>
      </c>
      <c r="O125" s="65">
        <f>SUM(O126:O130)</f>
        <v>284</v>
      </c>
      <c r="P125" s="72">
        <f>O125/$L125</f>
        <v>0.27360308285163776</v>
      </c>
      <c r="Q125" s="65">
        <f t="shared" ref="Q125" si="369">SUM(Q126:Q130)</f>
        <v>135</v>
      </c>
      <c r="R125" s="72">
        <f t="shared" ref="R125" si="370">Q125/$L125</f>
        <v>0.13005780346820808</v>
      </c>
      <c r="S125" s="65">
        <f t="shared" ref="S125" si="371">SUM(S126:S130)</f>
        <v>43</v>
      </c>
      <c r="T125" s="72">
        <f t="shared" ref="T125" si="372">S125/$L125</f>
        <v>4.1425818882466284E-2</v>
      </c>
      <c r="U125" s="65">
        <f t="shared" ref="U125" si="373">SUM(U126:U130)</f>
        <v>18</v>
      </c>
      <c r="V125" s="72">
        <f t="shared" ref="V125" si="374">U125/$L125</f>
        <v>1.7341040462427744E-2</v>
      </c>
      <c r="W125" s="65">
        <f t="shared" ref="W125" si="375">SUM(W126:W130)</f>
        <v>13</v>
      </c>
      <c r="X125" s="72">
        <f t="shared" ref="X125" si="376">W125/$L125</f>
        <v>1.2524084778420038E-2</v>
      </c>
      <c r="Y125" s="65">
        <f t="shared" ref="Y125" si="377">SUM(Y126:Y130)</f>
        <v>1</v>
      </c>
      <c r="Z125" s="72">
        <f t="shared" ref="Z125" si="378">Y125/$L125</f>
        <v>9.6339113680154141E-4</v>
      </c>
      <c r="AA125" s="65">
        <f t="shared" ref="AA125" si="379">SUM(AA126:AA130)</f>
        <v>6</v>
      </c>
      <c r="AB125" s="72">
        <f t="shared" ref="AB125" si="380">AA125/$L125</f>
        <v>5.7803468208092483E-3</v>
      </c>
      <c r="AC125" s="65">
        <f t="shared" ref="AC125" si="381">SUM(AC126:AC130)</f>
        <v>88</v>
      </c>
      <c r="AD125" s="72">
        <f t="shared" ref="AD125" si="382">AC125/$L125</f>
        <v>8.477842003853564E-2</v>
      </c>
      <c r="AE125" s="65">
        <f t="shared" ref="AE125" si="383">SUM(AE126:AE130)</f>
        <v>13</v>
      </c>
      <c r="AF125" s="72">
        <f t="shared" ref="AF125" si="384">AE125/$L125</f>
        <v>1.2524084778420038E-2</v>
      </c>
      <c r="AG125" s="65">
        <f t="shared" ref="AG125" si="385">SUM(AG126:AG130)</f>
        <v>420</v>
      </c>
      <c r="AH125" s="72">
        <f t="shared" ref="AH125" si="386">AG125/$L125</f>
        <v>0.40462427745664742</v>
      </c>
      <c r="AI125">
        <f t="shared" si="222"/>
        <v>0</v>
      </c>
    </row>
    <row r="126" spans="1:35" s="24" customFormat="1" x14ac:dyDescent="0.15">
      <c r="B126" s="25"/>
      <c r="C126" s="230" t="s">
        <v>228</v>
      </c>
      <c r="D126" s="231">
        <v>1</v>
      </c>
      <c r="E126" s="232">
        <v>857</v>
      </c>
      <c r="F126" s="232">
        <v>424</v>
      </c>
      <c r="G126" s="232">
        <v>433</v>
      </c>
      <c r="H126" s="232">
        <v>50.53</v>
      </c>
      <c r="I126" s="232">
        <v>11</v>
      </c>
      <c r="J126" s="232"/>
      <c r="K126" s="232">
        <v>2</v>
      </c>
      <c r="L126" s="233">
        <v>420</v>
      </c>
      <c r="M126" s="232">
        <v>4</v>
      </c>
      <c r="N126" s="233"/>
      <c r="O126" s="230">
        <v>112</v>
      </c>
      <c r="P126" s="233"/>
      <c r="Q126" s="230">
        <v>65</v>
      </c>
      <c r="R126" s="233"/>
      <c r="S126" s="230">
        <v>21</v>
      </c>
      <c r="T126" s="233"/>
      <c r="U126" s="230">
        <v>4</v>
      </c>
      <c r="V126" s="233"/>
      <c r="W126" s="230">
        <v>4</v>
      </c>
      <c r="X126" s="233"/>
      <c r="Y126" s="230">
        <v>0</v>
      </c>
      <c r="Z126" s="233"/>
      <c r="AA126" s="230">
        <v>3</v>
      </c>
      <c r="AB126" s="233"/>
      <c r="AC126" s="230">
        <v>47</v>
      </c>
      <c r="AD126" s="233"/>
      <c r="AE126" s="230">
        <v>4</v>
      </c>
      <c r="AF126" s="233"/>
      <c r="AG126" s="230">
        <v>156</v>
      </c>
      <c r="AH126" s="233"/>
      <c r="AI126" s="24">
        <f t="shared" si="222"/>
        <v>857</v>
      </c>
    </row>
    <row r="127" spans="1:35" s="24" customFormat="1" x14ac:dyDescent="0.15">
      <c r="B127" s="25"/>
      <c r="C127" s="230" t="s">
        <v>229</v>
      </c>
      <c r="D127" s="231">
        <v>2</v>
      </c>
      <c r="E127" s="232">
        <v>754</v>
      </c>
      <c r="F127" s="232">
        <v>388</v>
      </c>
      <c r="G127" s="232">
        <v>366</v>
      </c>
      <c r="H127" s="232">
        <v>48.54</v>
      </c>
      <c r="I127" s="232">
        <v>9</v>
      </c>
      <c r="J127" s="232"/>
      <c r="K127" s="232">
        <v>9</v>
      </c>
      <c r="L127" s="233">
        <v>348</v>
      </c>
      <c r="M127" s="232">
        <v>3</v>
      </c>
      <c r="N127" s="233"/>
      <c r="O127" s="230">
        <v>94</v>
      </c>
      <c r="P127" s="233"/>
      <c r="Q127" s="230">
        <v>45</v>
      </c>
      <c r="R127" s="233"/>
      <c r="S127" s="230">
        <v>13</v>
      </c>
      <c r="T127" s="233"/>
      <c r="U127" s="230">
        <v>4</v>
      </c>
      <c r="V127" s="233"/>
      <c r="W127" s="230">
        <v>5</v>
      </c>
      <c r="X127" s="233"/>
      <c r="Y127" s="230">
        <v>1</v>
      </c>
      <c r="Z127" s="233"/>
      <c r="AA127" s="230">
        <v>2</v>
      </c>
      <c r="AB127" s="233"/>
      <c r="AC127" s="230">
        <v>30</v>
      </c>
      <c r="AD127" s="233"/>
      <c r="AE127" s="230">
        <v>4</v>
      </c>
      <c r="AF127" s="233"/>
      <c r="AG127" s="230">
        <v>147</v>
      </c>
      <c r="AH127" s="233"/>
      <c r="AI127" s="24">
        <f t="shared" si="222"/>
        <v>754</v>
      </c>
    </row>
    <row r="128" spans="1:35" s="24" customFormat="1" x14ac:dyDescent="0.15">
      <c r="B128" s="25"/>
      <c r="C128" s="230" t="s">
        <v>141</v>
      </c>
      <c r="D128" s="231">
        <v>3</v>
      </c>
      <c r="E128" s="232">
        <v>338</v>
      </c>
      <c r="F128" s="232">
        <v>201</v>
      </c>
      <c r="G128" s="232">
        <v>137</v>
      </c>
      <c r="H128" s="232">
        <v>40.53</v>
      </c>
      <c r="I128" s="232">
        <v>4</v>
      </c>
      <c r="J128" s="232"/>
      <c r="K128" s="232">
        <v>6</v>
      </c>
      <c r="L128" s="233">
        <v>127</v>
      </c>
      <c r="M128" s="232">
        <v>6</v>
      </c>
      <c r="N128" s="233"/>
      <c r="O128" s="230">
        <v>36</v>
      </c>
      <c r="P128" s="233"/>
      <c r="Q128" s="230">
        <v>8</v>
      </c>
      <c r="R128" s="233"/>
      <c r="S128" s="230">
        <v>8</v>
      </c>
      <c r="T128" s="233"/>
      <c r="U128" s="230">
        <v>2</v>
      </c>
      <c r="V128" s="233"/>
      <c r="W128" s="230">
        <v>3</v>
      </c>
      <c r="X128" s="233"/>
      <c r="Y128" s="230">
        <v>0</v>
      </c>
      <c r="Z128" s="233"/>
      <c r="AA128" s="230">
        <v>0</v>
      </c>
      <c r="AB128" s="233"/>
      <c r="AC128" s="230">
        <v>6</v>
      </c>
      <c r="AD128" s="233"/>
      <c r="AE128" s="230">
        <v>1</v>
      </c>
      <c r="AF128" s="233"/>
      <c r="AG128" s="230">
        <v>57</v>
      </c>
      <c r="AH128" s="233"/>
      <c r="AI128" s="24">
        <f t="shared" si="222"/>
        <v>338</v>
      </c>
    </row>
    <row r="129" spans="1:35" s="24" customFormat="1" x14ac:dyDescent="0.15">
      <c r="B129" s="25"/>
      <c r="C129" s="230" t="s">
        <v>150</v>
      </c>
      <c r="D129" s="231">
        <v>4</v>
      </c>
      <c r="E129" s="232">
        <v>170</v>
      </c>
      <c r="F129" s="232">
        <v>86</v>
      </c>
      <c r="G129" s="232">
        <v>84</v>
      </c>
      <c r="H129" s="232">
        <v>49.41</v>
      </c>
      <c r="I129" s="232">
        <v>0</v>
      </c>
      <c r="J129" s="232"/>
      <c r="K129" s="232">
        <v>2</v>
      </c>
      <c r="L129" s="233">
        <v>82</v>
      </c>
      <c r="M129" s="232">
        <v>2</v>
      </c>
      <c r="N129" s="233"/>
      <c r="O129" s="230">
        <v>26</v>
      </c>
      <c r="P129" s="233"/>
      <c r="Q129" s="230">
        <v>5</v>
      </c>
      <c r="R129" s="233"/>
      <c r="S129" s="230">
        <v>1</v>
      </c>
      <c r="T129" s="233"/>
      <c r="U129" s="230">
        <v>4</v>
      </c>
      <c r="V129" s="233"/>
      <c r="W129" s="230">
        <v>0</v>
      </c>
      <c r="X129" s="233"/>
      <c r="Y129" s="230">
        <v>0</v>
      </c>
      <c r="Z129" s="233"/>
      <c r="AA129" s="230">
        <v>0</v>
      </c>
      <c r="AB129" s="233"/>
      <c r="AC129" s="230">
        <v>2</v>
      </c>
      <c r="AD129" s="233"/>
      <c r="AE129" s="230">
        <v>4</v>
      </c>
      <c r="AF129" s="233"/>
      <c r="AG129" s="230">
        <v>38</v>
      </c>
      <c r="AH129" s="233"/>
      <c r="AI129" s="24">
        <f t="shared" si="222"/>
        <v>170</v>
      </c>
    </row>
    <row r="130" spans="1:35" s="24" customFormat="1" x14ac:dyDescent="0.15">
      <c r="B130" s="25"/>
      <c r="C130" s="230" t="s">
        <v>151</v>
      </c>
      <c r="D130" s="231">
        <v>5</v>
      </c>
      <c r="E130" s="232">
        <v>130</v>
      </c>
      <c r="F130" s="232">
        <v>63</v>
      </c>
      <c r="G130" s="232">
        <v>67</v>
      </c>
      <c r="H130" s="232">
        <v>51.54</v>
      </c>
      <c r="I130" s="232">
        <v>0</v>
      </c>
      <c r="J130" s="232"/>
      <c r="K130" s="232">
        <v>6</v>
      </c>
      <c r="L130" s="233">
        <v>61</v>
      </c>
      <c r="M130" s="232">
        <v>2</v>
      </c>
      <c r="N130" s="233"/>
      <c r="O130" s="230">
        <v>16</v>
      </c>
      <c r="P130" s="233"/>
      <c r="Q130" s="230">
        <v>12</v>
      </c>
      <c r="R130" s="233"/>
      <c r="S130" s="230">
        <v>0</v>
      </c>
      <c r="T130" s="233"/>
      <c r="U130" s="230">
        <v>4</v>
      </c>
      <c r="V130" s="233"/>
      <c r="W130" s="230">
        <v>1</v>
      </c>
      <c r="X130" s="233"/>
      <c r="Y130" s="230">
        <v>0</v>
      </c>
      <c r="Z130" s="233"/>
      <c r="AA130" s="230">
        <v>1</v>
      </c>
      <c r="AB130" s="233"/>
      <c r="AC130" s="230">
        <v>3</v>
      </c>
      <c r="AD130" s="233"/>
      <c r="AE130" s="230">
        <v>0</v>
      </c>
      <c r="AF130" s="233"/>
      <c r="AG130" s="230">
        <v>22</v>
      </c>
      <c r="AH130" s="233"/>
      <c r="AI130" s="24">
        <f t="shared" si="222"/>
        <v>130</v>
      </c>
    </row>
    <row r="131" spans="1:35" x14ac:dyDescent="0.15">
      <c r="A131" s="24">
        <v>1</v>
      </c>
      <c r="B131" s="25" t="s">
        <v>182</v>
      </c>
      <c r="C131" s="65" t="s">
        <v>0</v>
      </c>
      <c r="D131" s="66"/>
      <c r="E131" s="68">
        <f>SUM(E132:E134)</f>
        <v>291</v>
      </c>
      <c r="F131" s="68">
        <f t="shared" ref="F131" si="387">SUM(F132:F134)</f>
        <v>152</v>
      </c>
      <c r="G131" s="68">
        <f t="shared" ref="G131" si="388">SUM(G132:G134)</f>
        <v>139</v>
      </c>
      <c r="H131" s="69">
        <f>G131/E131</f>
        <v>0.47766323024054985</v>
      </c>
      <c r="I131" s="74">
        <f>SUM(I132:I134)</f>
        <v>2</v>
      </c>
      <c r="J131" s="70">
        <f>I131/E131</f>
        <v>6.8728522336769758E-3</v>
      </c>
      <c r="K131" s="68">
        <f t="shared" ref="K131" si="389">SUM(K132:K134)</f>
        <v>2</v>
      </c>
      <c r="L131" s="71">
        <f t="shared" ref="L131" si="390">SUM(L132:L134)</f>
        <v>135</v>
      </c>
      <c r="M131" s="68">
        <f t="shared" ref="M131" si="391">SUM(M132:M134)</f>
        <v>0</v>
      </c>
      <c r="N131" s="72">
        <f>M131/$L131</f>
        <v>0</v>
      </c>
      <c r="O131" s="65">
        <f t="shared" ref="O131:AG131" si="392">SUM(O132:O134)</f>
        <v>69</v>
      </c>
      <c r="P131" s="72">
        <f>O131/$L131</f>
        <v>0.51111111111111107</v>
      </c>
      <c r="Q131" s="65">
        <f t="shared" si="392"/>
        <v>11</v>
      </c>
      <c r="R131" s="72">
        <f t="shared" ref="R131" si="393">Q131/$L131</f>
        <v>8.1481481481481488E-2</v>
      </c>
      <c r="S131" s="65">
        <f t="shared" si="392"/>
        <v>5</v>
      </c>
      <c r="T131" s="72">
        <f t="shared" ref="T131" si="394">S131/$L131</f>
        <v>3.7037037037037035E-2</v>
      </c>
      <c r="U131" s="65">
        <f t="shared" si="392"/>
        <v>1</v>
      </c>
      <c r="V131" s="72">
        <f t="shared" ref="V131" si="395">U131/$L131</f>
        <v>7.4074074074074077E-3</v>
      </c>
      <c r="W131" s="65">
        <f t="shared" si="392"/>
        <v>5</v>
      </c>
      <c r="X131" s="72">
        <f t="shared" ref="X131" si="396">W131/$L131</f>
        <v>3.7037037037037035E-2</v>
      </c>
      <c r="Y131" s="65">
        <f t="shared" si="392"/>
        <v>0</v>
      </c>
      <c r="Z131" s="72">
        <f t="shared" ref="Z131" si="397">Y131/$L131</f>
        <v>0</v>
      </c>
      <c r="AA131" s="65">
        <f t="shared" si="392"/>
        <v>0</v>
      </c>
      <c r="AB131" s="72">
        <f t="shared" ref="AB131" si="398">AA131/$L131</f>
        <v>0</v>
      </c>
      <c r="AC131" s="65">
        <f t="shared" si="392"/>
        <v>5</v>
      </c>
      <c r="AD131" s="72">
        <f t="shared" ref="AD131" si="399">AC131/$L131</f>
        <v>3.7037037037037035E-2</v>
      </c>
      <c r="AE131" s="65">
        <f t="shared" si="392"/>
        <v>1</v>
      </c>
      <c r="AF131" s="72">
        <f t="shared" ref="AF131" si="400">AE131/$L131</f>
        <v>7.4074074074074077E-3</v>
      </c>
      <c r="AG131" s="65">
        <f t="shared" si="392"/>
        <v>38</v>
      </c>
      <c r="AH131" s="72">
        <f t="shared" ref="AH131" si="401">AG131/$L131</f>
        <v>0.2814814814814815</v>
      </c>
      <c r="AI131">
        <f t="shared" si="222"/>
        <v>0</v>
      </c>
    </row>
    <row r="132" spans="1:35" s="24" customFormat="1" x14ac:dyDescent="0.15">
      <c r="B132" s="25"/>
      <c r="C132" s="230" t="s">
        <v>264</v>
      </c>
      <c r="D132" s="231">
        <v>1</v>
      </c>
      <c r="E132" s="232">
        <v>155</v>
      </c>
      <c r="F132" s="232">
        <v>76</v>
      </c>
      <c r="G132" s="232">
        <v>79</v>
      </c>
      <c r="H132" s="232">
        <v>50.97</v>
      </c>
      <c r="I132" s="232">
        <v>1</v>
      </c>
      <c r="J132" s="232"/>
      <c r="K132" s="232">
        <v>2</v>
      </c>
      <c r="L132" s="233">
        <v>76</v>
      </c>
      <c r="M132" s="232">
        <v>0</v>
      </c>
      <c r="N132" s="233"/>
      <c r="O132" s="230">
        <v>38</v>
      </c>
      <c r="P132" s="233"/>
      <c r="Q132" s="230">
        <v>9</v>
      </c>
      <c r="R132" s="233"/>
      <c r="S132" s="230">
        <v>0</v>
      </c>
      <c r="T132" s="233"/>
      <c r="U132" s="230">
        <v>0</v>
      </c>
      <c r="V132" s="233"/>
      <c r="W132" s="230">
        <v>4</v>
      </c>
      <c r="X132" s="233"/>
      <c r="Y132" s="230">
        <v>0</v>
      </c>
      <c r="Z132" s="233"/>
      <c r="AA132" s="230">
        <v>0</v>
      </c>
      <c r="AB132" s="233"/>
      <c r="AC132" s="230">
        <v>3</v>
      </c>
      <c r="AD132" s="233"/>
      <c r="AE132" s="230">
        <v>1</v>
      </c>
      <c r="AF132" s="233"/>
      <c r="AG132" s="230">
        <v>21</v>
      </c>
      <c r="AH132" s="233"/>
      <c r="AI132" s="24">
        <f t="shared" si="222"/>
        <v>155</v>
      </c>
    </row>
    <row r="133" spans="1:35" s="24" customFormat="1" x14ac:dyDescent="0.15">
      <c r="B133" s="25"/>
      <c r="C133" s="230" t="s">
        <v>152</v>
      </c>
      <c r="D133" s="231">
        <v>2</v>
      </c>
      <c r="E133" s="232">
        <v>92</v>
      </c>
      <c r="F133" s="232">
        <v>53</v>
      </c>
      <c r="G133" s="232">
        <v>39</v>
      </c>
      <c r="H133" s="232">
        <v>42.39</v>
      </c>
      <c r="I133" s="232">
        <v>1</v>
      </c>
      <c r="J133" s="232"/>
      <c r="K133" s="232">
        <v>0</v>
      </c>
      <c r="L133" s="233">
        <v>38</v>
      </c>
      <c r="M133" s="232">
        <v>0</v>
      </c>
      <c r="N133" s="233"/>
      <c r="O133" s="230">
        <v>23</v>
      </c>
      <c r="P133" s="233"/>
      <c r="Q133" s="230">
        <v>2</v>
      </c>
      <c r="R133" s="233"/>
      <c r="S133" s="230">
        <v>5</v>
      </c>
      <c r="T133" s="233"/>
      <c r="U133" s="230">
        <v>0</v>
      </c>
      <c r="V133" s="233"/>
      <c r="W133" s="230">
        <v>1</v>
      </c>
      <c r="X133" s="233"/>
      <c r="Y133" s="230">
        <v>0</v>
      </c>
      <c r="Z133" s="233"/>
      <c r="AA133" s="230">
        <v>0</v>
      </c>
      <c r="AB133" s="233"/>
      <c r="AC133" s="230">
        <v>0</v>
      </c>
      <c r="AD133" s="233"/>
      <c r="AE133" s="230">
        <v>0</v>
      </c>
      <c r="AF133" s="233"/>
      <c r="AG133" s="230">
        <v>7</v>
      </c>
      <c r="AH133" s="233"/>
      <c r="AI133" s="24">
        <f t="shared" ref="AI133:AI196" si="402">IF(AND(NOT(ISBLANK($L133)),NOT(ISBLANK($D133))),$E133,0)</f>
        <v>92</v>
      </c>
    </row>
    <row r="134" spans="1:35" s="24" customFormat="1" x14ac:dyDescent="0.15">
      <c r="B134" s="25"/>
      <c r="C134" s="230" t="s">
        <v>153</v>
      </c>
      <c r="D134" s="231">
        <v>3</v>
      </c>
      <c r="E134" s="232">
        <v>44</v>
      </c>
      <c r="F134" s="232">
        <v>23</v>
      </c>
      <c r="G134" s="232">
        <v>21</v>
      </c>
      <c r="H134" s="232">
        <v>47.73</v>
      </c>
      <c r="I134" s="232">
        <v>0</v>
      </c>
      <c r="J134" s="232"/>
      <c r="K134" s="232">
        <v>0</v>
      </c>
      <c r="L134" s="233">
        <v>21</v>
      </c>
      <c r="M134" s="232">
        <v>0</v>
      </c>
      <c r="N134" s="233"/>
      <c r="O134" s="230">
        <v>8</v>
      </c>
      <c r="P134" s="233"/>
      <c r="Q134" s="230">
        <v>0</v>
      </c>
      <c r="R134" s="233"/>
      <c r="S134" s="230">
        <v>0</v>
      </c>
      <c r="T134" s="233"/>
      <c r="U134" s="230">
        <v>1</v>
      </c>
      <c r="V134" s="233"/>
      <c r="W134" s="230">
        <v>0</v>
      </c>
      <c r="X134" s="233"/>
      <c r="Y134" s="230">
        <v>0</v>
      </c>
      <c r="Z134" s="233"/>
      <c r="AA134" s="230">
        <v>0</v>
      </c>
      <c r="AB134" s="233"/>
      <c r="AC134" s="230">
        <v>2</v>
      </c>
      <c r="AD134" s="233"/>
      <c r="AE134" s="230">
        <v>0</v>
      </c>
      <c r="AF134" s="233"/>
      <c r="AG134" s="230">
        <v>10</v>
      </c>
      <c r="AH134" s="233"/>
      <c r="AI134" s="24">
        <f t="shared" si="402"/>
        <v>44</v>
      </c>
    </row>
    <row r="135" spans="1:35" ht="15" x14ac:dyDescent="0.2">
      <c r="A135" s="26">
        <v>2</v>
      </c>
      <c r="B135" s="27" t="s">
        <v>183</v>
      </c>
      <c r="C135" s="65" t="s">
        <v>1</v>
      </c>
      <c r="D135" s="66"/>
      <c r="E135" s="68">
        <f>SUM(E136:E143)</f>
        <v>9083</v>
      </c>
      <c r="F135" s="68">
        <f>SUM(F136:F143)</f>
        <v>5329</v>
      </c>
      <c r="G135" s="68">
        <f>SUM(G136:G143)</f>
        <v>3754</v>
      </c>
      <c r="H135" s="69">
        <f>G135/E135</f>
        <v>0.41329957062644501</v>
      </c>
      <c r="I135" s="74">
        <f>SUM(I136:I143)</f>
        <v>102</v>
      </c>
      <c r="J135" s="70">
        <f>I135/E135</f>
        <v>1.1229769899812838E-2</v>
      </c>
      <c r="K135" s="68">
        <f>SUM(K136:K143)</f>
        <v>110</v>
      </c>
      <c r="L135" s="71">
        <f>SUM(L136:L143)</f>
        <v>3542</v>
      </c>
      <c r="M135" s="68">
        <f>SUM(M136:M143)</f>
        <v>90</v>
      </c>
      <c r="N135" s="72">
        <f>M135/$L135</f>
        <v>2.5409373235460192E-2</v>
      </c>
      <c r="O135" s="65">
        <f>SUM(O136:O143)</f>
        <v>880</v>
      </c>
      <c r="P135" s="72">
        <f>O135/$L135</f>
        <v>0.2484472049689441</v>
      </c>
      <c r="Q135" s="65">
        <f t="shared" ref="Q135" si="403">SUM(Q136:Q143)</f>
        <v>1350</v>
      </c>
      <c r="R135" s="72">
        <f t="shared" ref="R135" si="404">Q135/$L135</f>
        <v>0.38114059853190285</v>
      </c>
      <c r="S135" s="65">
        <f t="shared" ref="S135" si="405">SUM(S136:S143)</f>
        <v>67</v>
      </c>
      <c r="T135" s="72">
        <f t="shared" ref="T135" si="406">S135/$L135</f>
        <v>1.89158667419537E-2</v>
      </c>
      <c r="U135" s="65">
        <f t="shared" ref="U135" si="407">SUM(U136:U143)</f>
        <v>41</v>
      </c>
      <c r="V135" s="72">
        <f t="shared" ref="V135" si="408">U135/$L135</f>
        <v>1.1575381140598532E-2</v>
      </c>
      <c r="W135" s="65">
        <f t="shared" ref="W135" si="409">SUM(W136:W143)</f>
        <v>38</v>
      </c>
      <c r="X135" s="72">
        <f t="shared" ref="X135" si="410">W135/$L135</f>
        <v>1.0728402032749858E-2</v>
      </c>
      <c r="Y135" s="65">
        <f t="shared" ref="Y135" si="411">SUM(Y136:Y143)</f>
        <v>14</v>
      </c>
      <c r="Z135" s="72">
        <f t="shared" ref="Z135" si="412">Y135/$L135</f>
        <v>3.952569169960474E-3</v>
      </c>
      <c r="AA135" s="65">
        <f t="shared" ref="AA135" si="413">SUM(AA136:AA143)</f>
        <v>24</v>
      </c>
      <c r="AB135" s="72">
        <f t="shared" ref="AB135" si="414">AA135/$L135</f>
        <v>6.7758328627893849E-3</v>
      </c>
      <c r="AC135" s="65">
        <f t="shared" ref="AC135" si="415">SUM(AC136:AC143)</f>
        <v>260</v>
      </c>
      <c r="AD135" s="72">
        <f t="shared" ref="AD135" si="416">AC135/$L135</f>
        <v>7.3404856013551664E-2</v>
      </c>
      <c r="AE135" s="65">
        <f t="shared" ref="AE135" si="417">SUM(AE136:AE143)</f>
        <v>73</v>
      </c>
      <c r="AF135" s="72">
        <f t="shared" ref="AF135" si="418">AE135/$L135</f>
        <v>2.0609824957651044E-2</v>
      </c>
      <c r="AG135" s="65">
        <f t="shared" ref="AG135" si="419">SUM(AG136:AG143)</f>
        <v>705</v>
      </c>
      <c r="AH135" s="72">
        <f t="shared" ref="AH135" si="420">AG135/$L135</f>
        <v>0.19904009034443818</v>
      </c>
      <c r="AI135">
        <f t="shared" si="402"/>
        <v>0</v>
      </c>
    </row>
    <row r="136" spans="1:35" s="24" customFormat="1" x14ac:dyDescent="0.15">
      <c r="B136" s="25"/>
      <c r="C136" s="230" t="s">
        <v>38</v>
      </c>
      <c r="D136" s="231">
        <v>1</v>
      </c>
      <c r="E136" s="232">
        <v>971</v>
      </c>
      <c r="F136" s="232">
        <v>601</v>
      </c>
      <c r="G136" s="232">
        <v>370</v>
      </c>
      <c r="H136" s="232">
        <v>38.11</v>
      </c>
      <c r="I136" s="232">
        <v>11</v>
      </c>
      <c r="J136" s="232"/>
      <c r="K136" s="232">
        <v>11</v>
      </c>
      <c r="L136" s="233">
        <v>348</v>
      </c>
      <c r="M136" s="232">
        <v>10</v>
      </c>
      <c r="N136" s="233"/>
      <c r="O136" s="230">
        <v>96</v>
      </c>
      <c r="P136" s="233"/>
      <c r="Q136" s="230">
        <v>88</v>
      </c>
      <c r="R136" s="233"/>
      <c r="S136" s="230">
        <v>5</v>
      </c>
      <c r="T136" s="233"/>
      <c r="U136" s="230">
        <v>2</v>
      </c>
      <c r="V136" s="233"/>
      <c r="W136" s="230">
        <v>5</v>
      </c>
      <c r="X136" s="233"/>
      <c r="Y136" s="230">
        <v>0</v>
      </c>
      <c r="Z136" s="233"/>
      <c r="AA136" s="230">
        <v>4</v>
      </c>
      <c r="AB136" s="233"/>
      <c r="AC136" s="230">
        <v>40</v>
      </c>
      <c r="AD136" s="233"/>
      <c r="AE136" s="230">
        <v>8</v>
      </c>
      <c r="AF136" s="233"/>
      <c r="AG136" s="230">
        <v>90</v>
      </c>
      <c r="AH136" s="233"/>
      <c r="AI136" s="24">
        <f t="shared" si="402"/>
        <v>971</v>
      </c>
    </row>
    <row r="137" spans="1:35" s="24" customFormat="1" x14ac:dyDescent="0.15">
      <c r="B137" s="25"/>
      <c r="C137" s="230" t="s">
        <v>38</v>
      </c>
      <c r="D137" s="231">
        <v>2</v>
      </c>
      <c r="E137" s="232">
        <v>1293</v>
      </c>
      <c r="F137" s="232">
        <v>771</v>
      </c>
      <c r="G137" s="232">
        <v>522</v>
      </c>
      <c r="H137" s="232">
        <v>40.369999999999997</v>
      </c>
      <c r="I137" s="232">
        <v>22</v>
      </c>
      <c r="J137" s="232"/>
      <c r="K137" s="232">
        <v>12</v>
      </c>
      <c r="L137" s="233">
        <v>488</v>
      </c>
      <c r="M137" s="232">
        <v>16</v>
      </c>
      <c r="N137" s="233"/>
      <c r="O137" s="230">
        <v>124</v>
      </c>
      <c r="P137" s="233"/>
      <c r="Q137" s="230">
        <v>171</v>
      </c>
      <c r="R137" s="233"/>
      <c r="S137" s="230">
        <v>17</v>
      </c>
      <c r="T137" s="233"/>
      <c r="U137" s="230">
        <v>6</v>
      </c>
      <c r="V137" s="233"/>
      <c r="W137" s="230">
        <v>4</v>
      </c>
      <c r="X137" s="233"/>
      <c r="Y137" s="230">
        <v>3</v>
      </c>
      <c r="Z137" s="233"/>
      <c r="AA137" s="230">
        <v>6</v>
      </c>
      <c r="AB137" s="233"/>
      <c r="AC137" s="230">
        <v>34</v>
      </c>
      <c r="AD137" s="233"/>
      <c r="AE137" s="230">
        <v>13</v>
      </c>
      <c r="AF137" s="233"/>
      <c r="AG137" s="230">
        <v>94</v>
      </c>
      <c r="AH137" s="233"/>
      <c r="AI137" s="24">
        <f t="shared" si="402"/>
        <v>1293</v>
      </c>
    </row>
    <row r="138" spans="1:35" s="24" customFormat="1" x14ac:dyDescent="0.15">
      <c r="B138" s="25"/>
      <c r="C138" s="230" t="s">
        <v>38</v>
      </c>
      <c r="D138" s="231">
        <v>3</v>
      </c>
      <c r="E138" s="232">
        <v>1134</v>
      </c>
      <c r="F138" s="232">
        <v>681</v>
      </c>
      <c r="G138" s="232">
        <v>453</v>
      </c>
      <c r="H138" s="232">
        <v>39.950000000000003</v>
      </c>
      <c r="I138" s="232">
        <v>14</v>
      </c>
      <c r="J138" s="232"/>
      <c r="K138" s="232">
        <v>11</v>
      </c>
      <c r="L138" s="233">
        <v>428</v>
      </c>
      <c r="M138" s="232">
        <v>9</v>
      </c>
      <c r="N138" s="233"/>
      <c r="O138" s="230">
        <v>139</v>
      </c>
      <c r="P138" s="233"/>
      <c r="Q138" s="230">
        <v>154</v>
      </c>
      <c r="R138" s="233"/>
      <c r="S138" s="230">
        <v>3</v>
      </c>
      <c r="T138" s="233"/>
      <c r="U138" s="230">
        <v>4</v>
      </c>
      <c r="V138" s="233"/>
      <c r="W138" s="230">
        <v>2</v>
      </c>
      <c r="X138" s="233"/>
      <c r="Y138" s="230">
        <v>0</v>
      </c>
      <c r="Z138" s="233"/>
      <c r="AA138" s="230">
        <v>1</v>
      </c>
      <c r="AB138" s="233"/>
      <c r="AC138" s="230">
        <v>16</v>
      </c>
      <c r="AD138" s="233"/>
      <c r="AE138" s="230">
        <v>10</v>
      </c>
      <c r="AF138" s="233"/>
      <c r="AG138" s="230">
        <v>90</v>
      </c>
      <c r="AH138" s="233"/>
      <c r="AI138" s="24">
        <f t="shared" si="402"/>
        <v>1134</v>
      </c>
    </row>
    <row r="139" spans="1:35" s="24" customFormat="1" x14ac:dyDescent="0.15">
      <c r="B139" s="25"/>
      <c r="C139" s="230" t="s">
        <v>38</v>
      </c>
      <c r="D139" s="231">
        <v>4</v>
      </c>
      <c r="E139" s="232">
        <v>1317</v>
      </c>
      <c r="F139" s="232">
        <v>703</v>
      </c>
      <c r="G139" s="232">
        <v>614</v>
      </c>
      <c r="H139" s="232">
        <v>46.62</v>
      </c>
      <c r="I139" s="232">
        <v>22</v>
      </c>
      <c r="J139" s="232"/>
      <c r="K139" s="232">
        <v>9</v>
      </c>
      <c r="L139" s="233">
        <v>583</v>
      </c>
      <c r="M139" s="232">
        <v>12</v>
      </c>
      <c r="N139" s="233"/>
      <c r="O139" s="230">
        <v>116</v>
      </c>
      <c r="P139" s="233"/>
      <c r="Q139" s="230">
        <v>271</v>
      </c>
      <c r="R139" s="233"/>
      <c r="S139" s="230">
        <v>7</v>
      </c>
      <c r="T139" s="233"/>
      <c r="U139" s="230">
        <v>7</v>
      </c>
      <c r="V139" s="233"/>
      <c r="W139" s="230">
        <v>5</v>
      </c>
      <c r="X139" s="233"/>
      <c r="Y139" s="230">
        <v>4</v>
      </c>
      <c r="Z139" s="233"/>
      <c r="AA139" s="230">
        <v>5</v>
      </c>
      <c r="AB139" s="233"/>
      <c r="AC139" s="230">
        <v>36</v>
      </c>
      <c r="AD139" s="233"/>
      <c r="AE139" s="230">
        <v>12</v>
      </c>
      <c r="AF139" s="233"/>
      <c r="AG139" s="230">
        <v>108</v>
      </c>
      <c r="AH139" s="233"/>
      <c r="AI139" s="24">
        <f t="shared" si="402"/>
        <v>1317</v>
      </c>
    </row>
    <row r="140" spans="1:35" s="24" customFormat="1" x14ac:dyDescent="0.15">
      <c r="B140" s="25"/>
      <c r="C140" s="230" t="s">
        <v>38</v>
      </c>
      <c r="D140" s="231">
        <v>5</v>
      </c>
      <c r="E140" s="232">
        <v>1147</v>
      </c>
      <c r="F140" s="232">
        <v>661</v>
      </c>
      <c r="G140" s="232">
        <v>486</v>
      </c>
      <c r="H140" s="232">
        <v>42.37</v>
      </c>
      <c r="I140" s="232">
        <v>0</v>
      </c>
      <c r="J140" s="232"/>
      <c r="K140" s="232">
        <v>28</v>
      </c>
      <c r="L140" s="233">
        <v>458</v>
      </c>
      <c r="M140" s="232">
        <v>13</v>
      </c>
      <c r="N140" s="233"/>
      <c r="O140" s="230">
        <v>88</v>
      </c>
      <c r="P140" s="233"/>
      <c r="Q140" s="230">
        <v>181</v>
      </c>
      <c r="R140" s="233"/>
      <c r="S140" s="230">
        <v>10</v>
      </c>
      <c r="T140" s="233"/>
      <c r="U140" s="230">
        <v>6</v>
      </c>
      <c r="V140" s="233"/>
      <c r="W140" s="230">
        <v>5</v>
      </c>
      <c r="X140" s="233"/>
      <c r="Y140" s="230">
        <v>0</v>
      </c>
      <c r="Z140" s="233"/>
      <c r="AA140" s="230">
        <v>3</v>
      </c>
      <c r="AB140" s="233"/>
      <c r="AC140" s="230">
        <v>42</v>
      </c>
      <c r="AD140" s="233"/>
      <c r="AE140" s="230">
        <v>7</v>
      </c>
      <c r="AF140" s="233"/>
      <c r="AG140" s="230">
        <v>103</v>
      </c>
      <c r="AH140" s="233"/>
      <c r="AI140" s="24">
        <f t="shared" si="402"/>
        <v>1147</v>
      </c>
    </row>
    <row r="141" spans="1:35" s="24" customFormat="1" x14ac:dyDescent="0.15">
      <c r="B141" s="25"/>
      <c r="C141" s="230" t="s">
        <v>38</v>
      </c>
      <c r="D141" s="231">
        <v>6</v>
      </c>
      <c r="E141" s="232">
        <v>1190</v>
      </c>
      <c r="F141" s="232">
        <v>694</v>
      </c>
      <c r="G141" s="232">
        <v>496</v>
      </c>
      <c r="H141" s="232">
        <v>42.68</v>
      </c>
      <c r="I141" s="232">
        <v>18</v>
      </c>
      <c r="J141" s="232"/>
      <c r="K141" s="232">
        <v>14</v>
      </c>
      <c r="L141" s="233">
        <v>464</v>
      </c>
      <c r="M141" s="232">
        <v>9</v>
      </c>
      <c r="N141" s="233"/>
      <c r="O141" s="230">
        <v>134</v>
      </c>
      <c r="P141" s="233"/>
      <c r="Q141" s="230">
        <v>143</v>
      </c>
      <c r="R141" s="233"/>
      <c r="S141" s="230">
        <v>13</v>
      </c>
      <c r="T141" s="233"/>
      <c r="U141" s="230">
        <v>7</v>
      </c>
      <c r="V141" s="233"/>
      <c r="W141" s="230">
        <v>7</v>
      </c>
      <c r="X141" s="233"/>
      <c r="Y141" s="230">
        <v>5</v>
      </c>
      <c r="Z141" s="233"/>
      <c r="AA141" s="230">
        <v>1</v>
      </c>
      <c r="AB141" s="233"/>
      <c r="AC141" s="230">
        <v>32</v>
      </c>
      <c r="AD141" s="233"/>
      <c r="AE141" s="230">
        <v>14</v>
      </c>
      <c r="AF141" s="233"/>
      <c r="AG141" s="230">
        <v>99</v>
      </c>
      <c r="AH141" s="233"/>
      <c r="AI141" s="24">
        <f t="shared" si="402"/>
        <v>1190</v>
      </c>
    </row>
    <row r="142" spans="1:35" s="24" customFormat="1" x14ac:dyDescent="0.15">
      <c r="B142" s="25"/>
      <c r="C142" s="230" t="s">
        <v>38</v>
      </c>
      <c r="D142" s="231">
        <v>7</v>
      </c>
      <c r="E142" s="232">
        <v>1073</v>
      </c>
      <c r="F142" s="232">
        <v>629</v>
      </c>
      <c r="G142" s="232">
        <v>444</v>
      </c>
      <c r="H142" s="232">
        <v>41.38</v>
      </c>
      <c r="I142" s="232">
        <v>14</v>
      </c>
      <c r="J142" s="232"/>
      <c r="K142" s="232">
        <v>7</v>
      </c>
      <c r="L142" s="233">
        <v>423</v>
      </c>
      <c r="M142" s="232">
        <v>12</v>
      </c>
      <c r="N142" s="233"/>
      <c r="O142" s="230">
        <v>112</v>
      </c>
      <c r="P142" s="233"/>
      <c r="Q142" s="230">
        <v>170</v>
      </c>
      <c r="R142" s="233"/>
      <c r="S142" s="230">
        <v>6</v>
      </c>
      <c r="T142" s="233"/>
      <c r="U142" s="230">
        <v>6</v>
      </c>
      <c r="V142" s="233"/>
      <c r="W142" s="230">
        <v>1</v>
      </c>
      <c r="X142" s="233"/>
      <c r="Y142" s="230">
        <v>1</v>
      </c>
      <c r="Z142" s="233"/>
      <c r="AA142" s="230">
        <v>2</v>
      </c>
      <c r="AB142" s="233"/>
      <c r="AC142" s="230">
        <v>33</v>
      </c>
      <c r="AD142" s="233"/>
      <c r="AE142" s="230">
        <v>4</v>
      </c>
      <c r="AF142" s="233"/>
      <c r="AG142" s="230">
        <v>76</v>
      </c>
      <c r="AH142" s="233"/>
      <c r="AI142" s="24">
        <f t="shared" si="402"/>
        <v>1073</v>
      </c>
    </row>
    <row r="143" spans="1:35" s="24" customFormat="1" x14ac:dyDescent="0.15">
      <c r="B143" s="25"/>
      <c r="C143" s="230" t="s">
        <v>38</v>
      </c>
      <c r="D143" s="231">
        <v>8</v>
      </c>
      <c r="E143" s="232">
        <v>958</v>
      </c>
      <c r="F143" s="232">
        <v>589</v>
      </c>
      <c r="G143" s="232">
        <v>369</v>
      </c>
      <c r="H143" s="232">
        <v>38.520000000000003</v>
      </c>
      <c r="I143" s="232">
        <v>1</v>
      </c>
      <c r="J143" s="232"/>
      <c r="K143" s="232">
        <v>18</v>
      </c>
      <c r="L143" s="233">
        <v>350</v>
      </c>
      <c r="M143" s="232">
        <v>9</v>
      </c>
      <c r="N143" s="233"/>
      <c r="O143" s="230">
        <v>71</v>
      </c>
      <c r="P143" s="233"/>
      <c r="Q143" s="230">
        <v>172</v>
      </c>
      <c r="R143" s="233"/>
      <c r="S143" s="230">
        <v>6</v>
      </c>
      <c r="T143" s="233"/>
      <c r="U143" s="230">
        <v>3</v>
      </c>
      <c r="V143" s="233"/>
      <c r="W143" s="230">
        <v>9</v>
      </c>
      <c r="X143" s="233"/>
      <c r="Y143" s="230">
        <v>1</v>
      </c>
      <c r="Z143" s="233"/>
      <c r="AA143" s="230">
        <v>2</v>
      </c>
      <c r="AB143" s="233"/>
      <c r="AC143" s="230">
        <v>27</v>
      </c>
      <c r="AD143" s="233"/>
      <c r="AE143" s="230">
        <v>5</v>
      </c>
      <c r="AF143" s="233"/>
      <c r="AG143" s="230">
        <v>45</v>
      </c>
      <c r="AH143" s="233"/>
      <c r="AI143" s="24">
        <f t="shared" si="402"/>
        <v>958</v>
      </c>
    </row>
    <row r="144" spans="1:35" ht="15" x14ac:dyDescent="0.2">
      <c r="A144" s="26">
        <v>2</v>
      </c>
      <c r="B144" s="27" t="s">
        <v>183</v>
      </c>
      <c r="C144" s="65" t="s">
        <v>2</v>
      </c>
      <c r="D144" s="66"/>
      <c r="E144" s="68">
        <f>SUM(E145:E151)</f>
        <v>8522</v>
      </c>
      <c r="F144" s="68">
        <f>SUM(F145:F151)</f>
        <v>5825</v>
      </c>
      <c r="G144" s="68">
        <f>SUM(G145:G151)</f>
        <v>2697</v>
      </c>
      <c r="H144" s="69">
        <f>G144/E144</f>
        <v>0.31647500586716731</v>
      </c>
      <c r="I144" s="74">
        <f>SUM(I145:I151)</f>
        <v>75</v>
      </c>
      <c r="J144" s="70">
        <f>I144/E144</f>
        <v>8.800750997418446E-3</v>
      </c>
      <c r="K144" s="68">
        <f>SUM(K145:K151)</f>
        <v>73</v>
      </c>
      <c r="L144" s="71">
        <f>SUM(L145:L151)</f>
        <v>2549</v>
      </c>
      <c r="M144" s="68">
        <f>SUM(M145:M151)</f>
        <v>63</v>
      </c>
      <c r="N144" s="72">
        <f>M144/$L144</f>
        <v>2.471557473519027E-2</v>
      </c>
      <c r="O144" s="65">
        <f>SUM(O145:O151)</f>
        <v>721</v>
      </c>
      <c r="P144" s="72">
        <f>O144/$L144</f>
        <v>0.28285602196939974</v>
      </c>
      <c r="Q144" s="65">
        <f t="shared" ref="Q144" si="421">SUM(Q145:Q151)</f>
        <v>417</v>
      </c>
      <c r="R144" s="72">
        <f t="shared" ref="R144" si="422">Q144/$L144</f>
        <v>0.16359356610435466</v>
      </c>
      <c r="S144" s="65">
        <f t="shared" ref="S144" si="423">SUM(S145:S151)</f>
        <v>68</v>
      </c>
      <c r="T144" s="72">
        <f t="shared" ref="T144" si="424">S144/$L144</f>
        <v>2.6677128285602196E-2</v>
      </c>
      <c r="U144" s="65">
        <f t="shared" ref="U144" si="425">SUM(U145:U151)</f>
        <v>30</v>
      </c>
      <c r="V144" s="72">
        <f t="shared" ref="V144" si="426">U144/$L144</f>
        <v>1.1769321302471557E-2</v>
      </c>
      <c r="W144" s="65">
        <f t="shared" ref="W144" si="427">SUM(W145:W151)</f>
        <v>31</v>
      </c>
      <c r="X144" s="72">
        <f t="shared" ref="X144" si="428">W144/$L144</f>
        <v>1.2161632012553943E-2</v>
      </c>
      <c r="Y144" s="65">
        <f t="shared" ref="Y144" si="429">SUM(Y145:Y151)</f>
        <v>7</v>
      </c>
      <c r="Z144" s="72">
        <f t="shared" ref="Z144" si="430">Y144/$L144</f>
        <v>2.7461749705766968E-3</v>
      </c>
      <c r="AA144" s="65">
        <f t="shared" ref="AA144" si="431">SUM(AA145:AA151)</f>
        <v>14</v>
      </c>
      <c r="AB144" s="72">
        <f t="shared" ref="AB144" si="432">AA144/$L144</f>
        <v>5.4923499411533936E-3</v>
      </c>
      <c r="AC144" s="65">
        <f t="shared" ref="AC144" si="433">SUM(AC145:AC151)</f>
        <v>223</v>
      </c>
      <c r="AD144" s="72">
        <f t="shared" ref="AD144" si="434">AC144/$L144</f>
        <v>8.7485288348371909E-2</v>
      </c>
      <c r="AE144" s="65">
        <f t="shared" ref="AE144" si="435">SUM(AE145:AE151)</f>
        <v>37</v>
      </c>
      <c r="AF144" s="72">
        <f t="shared" ref="AF144" si="436">AE144/$L144</f>
        <v>1.4515496273048253E-2</v>
      </c>
      <c r="AG144" s="65">
        <f t="shared" ref="AG144" si="437">SUM(AG145:AG151)</f>
        <v>938</v>
      </c>
      <c r="AH144" s="72">
        <f t="shared" ref="AH144" si="438">AG144/$L144</f>
        <v>0.36798744605727735</v>
      </c>
      <c r="AI144">
        <f t="shared" si="402"/>
        <v>0</v>
      </c>
    </row>
    <row r="145" spans="1:35" s="24" customFormat="1" x14ac:dyDescent="0.15">
      <c r="B145" s="25"/>
      <c r="C145" s="230" t="s">
        <v>39</v>
      </c>
      <c r="D145" s="231">
        <v>1</v>
      </c>
      <c r="E145" s="232">
        <v>1121</v>
      </c>
      <c r="F145" s="232">
        <v>705</v>
      </c>
      <c r="G145" s="232">
        <v>416</v>
      </c>
      <c r="H145" s="232">
        <v>37.11</v>
      </c>
      <c r="I145" s="232">
        <v>12</v>
      </c>
      <c r="J145" s="232"/>
      <c r="K145" s="232">
        <v>12</v>
      </c>
      <c r="L145" s="233">
        <v>392</v>
      </c>
      <c r="M145" s="232">
        <v>8</v>
      </c>
      <c r="N145" s="233"/>
      <c r="O145" s="230">
        <v>122</v>
      </c>
      <c r="P145" s="233"/>
      <c r="Q145" s="230">
        <v>60</v>
      </c>
      <c r="R145" s="233"/>
      <c r="S145" s="230">
        <v>7</v>
      </c>
      <c r="T145" s="233"/>
      <c r="U145" s="230">
        <v>2</v>
      </c>
      <c r="V145" s="233"/>
      <c r="W145" s="230">
        <v>9</v>
      </c>
      <c r="X145" s="233"/>
      <c r="Y145" s="230">
        <v>1</v>
      </c>
      <c r="Z145" s="233"/>
      <c r="AA145" s="230">
        <v>1</v>
      </c>
      <c r="AB145" s="233"/>
      <c r="AC145" s="230">
        <v>23</v>
      </c>
      <c r="AD145" s="233"/>
      <c r="AE145" s="230">
        <v>7</v>
      </c>
      <c r="AF145" s="233"/>
      <c r="AG145" s="230">
        <v>152</v>
      </c>
      <c r="AH145" s="233"/>
      <c r="AI145" s="24">
        <f t="shared" si="402"/>
        <v>1121</v>
      </c>
    </row>
    <row r="146" spans="1:35" s="24" customFormat="1" x14ac:dyDescent="0.15">
      <c r="B146" s="25"/>
      <c r="C146" s="230" t="s">
        <v>39</v>
      </c>
      <c r="D146" s="231">
        <v>2</v>
      </c>
      <c r="E146" s="232">
        <v>1093</v>
      </c>
      <c r="F146" s="232">
        <v>761</v>
      </c>
      <c r="G146" s="232">
        <v>332</v>
      </c>
      <c r="H146" s="232">
        <v>30.38</v>
      </c>
      <c r="I146" s="232">
        <v>7</v>
      </c>
      <c r="J146" s="232"/>
      <c r="K146" s="232">
        <v>11</v>
      </c>
      <c r="L146" s="233">
        <v>314</v>
      </c>
      <c r="M146" s="232">
        <v>8</v>
      </c>
      <c r="N146" s="233"/>
      <c r="O146" s="230">
        <v>94</v>
      </c>
      <c r="P146" s="233"/>
      <c r="Q146" s="230">
        <v>60</v>
      </c>
      <c r="R146" s="233"/>
      <c r="S146" s="230">
        <v>10</v>
      </c>
      <c r="T146" s="233"/>
      <c r="U146" s="230">
        <v>5</v>
      </c>
      <c r="V146" s="233"/>
      <c r="W146" s="230">
        <v>3</v>
      </c>
      <c r="X146" s="233"/>
      <c r="Y146" s="230">
        <v>0</v>
      </c>
      <c r="Z146" s="233"/>
      <c r="AA146" s="230">
        <v>4</v>
      </c>
      <c r="AB146" s="233"/>
      <c r="AC146" s="230">
        <v>38</v>
      </c>
      <c r="AD146" s="233"/>
      <c r="AE146" s="230">
        <v>3</v>
      </c>
      <c r="AF146" s="233"/>
      <c r="AG146" s="230">
        <v>89</v>
      </c>
      <c r="AH146" s="233"/>
      <c r="AI146" s="24">
        <f t="shared" si="402"/>
        <v>1093</v>
      </c>
    </row>
    <row r="147" spans="1:35" s="24" customFormat="1" x14ac:dyDescent="0.15">
      <c r="B147" s="25"/>
      <c r="C147" s="230" t="s">
        <v>39</v>
      </c>
      <c r="D147" s="231">
        <v>3</v>
      </c>
      <c r="E147" s="232">
        <v>1179</v>
      </c>
      <c r="F147" s="232">
        <v>745</v>
      </c>
      <c r="G147" s="232">
        <v>434</v>
      </c>
      <c r="H147" s="232">
        <v>36.81</v>
      </c>
      <c r="I147" s="232">
        <v>16</v>
      </c>
      <c r="J147" s="232"/>
      <c r="K147" s="232">
        <v>9</v>
      </c>
      <c r="L147" s="233">
        <v>409</v>
      </c>
      <c r="M147" s="232">
        <v>10</v>
      </c>
      <c r="N147" s="233"/>
      <c r="O147" s="230">
        <v>103</v>
      </c>
      <c r="P147" s="233"/>
      <c r="Q147" s="230">
        <v>64</v>
      </c>
      <c r="R147" s="233"/>
      <c r="S147" s="230">
        <v>8</v>
      </c>
      <c r="T147" s="233"/>
      <c r="U147" s="230">
        <v>5</v>
      </c>
      <c r="V147" s="233"/>
      <c r="W147" s="230">
        <v>4</v>
      </c>
      <c r="X147" s="233"/>
      <c r="Y147" s="230">
        <v>1</v>
      </c>
      <c r="Z147" s="233"/>
      <c r="AA147" s="230">
        <v>0</v>
      </c>
      <c r="AB147" s="233"/>
      <c r="AC147" s="230">
        <v>44</v>
      </c>
      <c r="AD147" s="233"/>
      <c r="AE147" s="230">
        <v>7</v>
      </c>
      <c r="AF147" s="233"/>
      <c r="AG147" s="230">
        <v>163</v>
      </c>
      <c r="AH147" s="233"/>
      <c r="AI147" s="24">
        <f t="shared" si="402"/>
        <v>1179</v>
      </c>
    </row>
    <row r="148" spans="1:35" s="24" customFormat="1" x14ac:dyDescent="0.15">
      <c r="B148" s="25"/>
      <c r="C148" s="230" t="s">
        <v>39</v>
      </c>
      <c r="D148" s="231">
        <v>4</v>
      </c>
      <c r="E148" s="232">
        <v>1537</v>
      </c>
      <c r="F148" s="232">
        <v>1107</v>
      </c>
      <c r="G148" s="232">
        <v>430</v>
      </c>
      <c r="H148" s="232">
        <v>27.98</v>
      </c>
      <c r="I148" s="232">
        <v>5</v>
      </c>
      <c r="J148" s="232"/>
      <c r="K148" s="232">
        <v>19</v>
      </c>
      <c r="L148" s="233">
        <v>406</v>
      </c>
      <c r="M148" s="232">
        <v>9</v>
      </c>
      <c r="N148" s="233"/>
      <c r="O148" s="230">
        <v>132</v>
      </c>
      <c r="P148" s="233"/>
      <c r="Q148" s="230">
        <v>68</v>
      </c>
      <c r="R148" s="233"/>
      <c r="S148" s="230">
        <v>13</v>
      </c>
      <c r="T148" s="233"/>
      <c r="U148" s="230">
        <v>6</v>
      </c>
      <c r="V148" s="233"/>
      <c r="W148" s="230">
        <v>1</v>
      </c>
      <c r="X148" s="233"/>
      <c r="Y148" s="230">
        <v>4</v>
      </c>
      <c r="Z148" s="233"/>
      <c r="AA148" s="230">
        <v>0</v>
      </c>
      <c r="AB148" s="233"/>
      <c r="AC148" s="230">
        <v>31</v>
      </c>
      <c r="AD148" s="233"/>
      <c r="AE148" s="230">
        <v>4</v>
      </c>
      <c r="AF148" s="233"/>
      <c r="AG148" s="230">
        <v>138</v>
      </c>
      <c r="AH148" s="233"/>
      <c r="AI148" s="24">
        <f t="shared" si="402"/>
        <v>1537</v>
      </c>
    </row>
    <row r="149" spans="1:35" s="24" customFormat="1" x14ac:dyDescent="0.15">
      <c r="B149" s="25"/>
      <c r="C149" s="230" t="s">
        <v>39</v>
      </c>
      <c r="D149" s="231">
        <v>5</v>
      </c>
      <c r="E149" s="232">
        <v>947</v>
      </c>
      <c r="F149" s="232">
        <v>662</v>
      </c>
      <c r="G149" s="232">
        <v>285</v>
      </c>
      <c r="H149" s="232">
        <v>30.1</v>
      </c>
      <c r="I149" s="232">
        <v>9</v>
      </c>
      <c r="J149" s="232"/>
      <c r="K149" s="232">
        <v>7</v>
      </c>
      <c r="L149" s="233">
        <v>269</v>
      </c>
      <c r="M149" s="232">
        <v>7</v>
      </c>
      <c r="N149" s="233"/>
      <c r="O149" s="230">
        <v>88</v>
      </c>
      <c r="P149" s="233"/>
      <c r="Q149" s="230">
        <v>41</v>
      </c>
      <c r="R149" s="233"/>
      <c r="S149" s="230">
        <v>12</v>
      </c>
      <c r="T149" s="233"/>
      <c r="U149" s="230">
        <v>3</v>
      </c>
      <c r="V149" s="233"/>
      <c r="W149" s="230">
        <v>1</v>
      </c>
      <c r="X149" s="233"/>
      <c r="Y149" s="230">
        <v>0</v>
      </c>
      <c r="Z149" s="233"/>
      <c r="AA149" s="230">
        <v>1</v>
      </c>
      <c r="AB149" s="233"/>
      <c r="AC149" s="230">
        <v>22</v>
      </c>
      <c r="AD149" s="233"/>
      <c r="AE149" s="230">
        <v>5</v>
      </c>
      <c r="AF149" s="233"/>
      <c r="AG149" s="230">
        <v>89</v>
      </c>
      <c r="AH149" s="233"/>
      <c r="AI149" s="24">
        <f t="shared" si="402"/>
        <v>947</v>
      </c>
    </row>
    <row r="150" spans="1:35" s="24" customFormat="1" x14ac:dyDescent="0.15">
      <c r="B150" s="25"/>
      <c r="C150" s="230" t="s">
        <v>39</v>
      </c>
      <c r="D150" s="231">
        <v>6</v>
      </c>
      <c r="E150" s="232">
        <v>1037</v>
      </c>
      <c r="F150" s="232">
        <v>704</v>
      </c>
      <c r="G150" s="232">
        <v>333</v>
      </c>
      <c r="H150" s="232">
        <v>32.11</v>
      </c>
      <c r="I150" s="232">
        <v>12</v>
      </c>
      <c r="J150" s="232"/>
      <c r="K150" s="232">
        <v>6</v>
      </c>
      <c r="L150" s="233">
        <v>315</v>
      </c>
      <c r="M150" s="232">
        <v>5</v>
      </c>
      <c r="N150" s="233"/>
      <c r="O150" s="230">
        <v>74</v>
      </c>
      <c r="P150" s="233"/>
      <c r="Q150" s="230">
        <v>72</v>
      </c>
      <c r="R150" s="233"/>
      <c r="S150" s="230">
        <v>10</v>
      </c>
      <c r="T150" s="233"/>
      <c r="U150" s="230">
        <v>3</v>
      </c>
      <c r="V150" s="233"/>
      <c r="W150" s="230">
        <v>2</v>
      </c>
      <c r="X150" s="233"/>
      <c r="Y150" s="230">
        <v>1</v>
      </c>
      <c r="Z150" s="233"/>
      <c r="AA150" s="230">
        <v>3</v>
      </c>
      <c r="AB150" s="233"/>
      <c r="AC150" s="230">
        <v>29</v>
      </c>
      <c r="AD150" s="233"/>
      <c r="AE150" s="230">
        <v>5</v>
      </c>
      <c r="AF150" s="233"/>
      <c r="AG150" s="230">
        <v>111</v>
      </c>
      <c r="AH150" s="233"/>
      <c r="AI150" s="24">
        <f t="shared" si="402"/>
        <v>1037</v>
      </c>
    </row>
    <row r="151" spans="1:35" s="24" customFormat="1" x14ac:dyDescent="0.15">
      <c r="B151" s="25"/>
      <c r="C151" s="230" t="s">
        <v>39</v>
      </c>
      <c r="D151" s="231">
        <v>7</v>
      </c>
      <c r="E151" s="232">
        <v>1608</v>
      </c>
      <c r="F151" s="232">
        <v>1141</v>
      </c>
      <c r="G151" s="232">
        <v>467</v>
      </c>
      <c r="H151" s="232">
        <v>29.04</v>
      </c>
      <c r="I151" s="232">
        <v>14</v>
      </c>
      <c r="J151" s="232"/>
      <c r="K151" s="232">
        <v>9</v>
      </c>
      <c r="L151" s="233">
        <v>444</v>
      </c>
      <c r="M151" s="232">
        <v>16</v>
      </c>
      <c r="N151" s="233"/>
      <c r="O151" s="230">
        <v>108</v>
      </c>
      <c r="P151" s="233"/>
      <c r="Q151" s="230">
        <v>52</v>
      </c>
      <c r="R151" s="233"/>
      <c r="S151" s="230">
        <v>8</v>
      </c>
      <c r="T151" s="233"/>
      <c r="U151" s="230">
        <v>6</v>
      </c>
      <c r="V151" s="233"/>
      <c r="W151" s="230">
        <v>11</v>
      </c>
      <c r="X151" s="233"/>
      <c r="Y151" s="230">
        <v>0</v>
      </c>
      <c r="Z151" s="233"/>
      <c r="AA151" s="230">
        <v>5</v>
      </c>
      <c r="AB151" s="233"/>
      <c r="AC151" s="230">
        <v>36</v>
      </c>
      <c r="AD151" s="233"/>
      <c r="AE151" s="230">
        <v>6</v>
      </c>
      <c r="AF151" s="233"/>
      <c r="AG151" s="230">
        <v>196</v>
      </c>
      <c r="AH151" s="233"/>
      <c r="AI151" s="24">
        <f t="shared" si="402"/>
        <v>1608</v>
      </c>
    </row>
    <row r="152" spans="1:35" x14ac:dyDescent="0.15">
      <c r="A152" s="24">
        <v>1</v>
      </c>
      <c r="B152" s="25" t="s">
        <v>183</v>
      </c>
      <c r="C152" s="65" t="s">
        <v>3</v>
      </c>
      <c r="D152" s="66"/>
      <c r="E152" s="68">
        <f>SUM(E153:E167)</f>
        <v>19339</v>
      </c>
      <c r="F152" s="68">
        <f>SUM(F153:F167)</f>
        <v>11449</v>
      </c>
      <c r="G152" s="68">
        <f>SUM(G153:G167)</f>
        <v>7890</v>
      </c>
      <c r="H152" s="69">
        <f>G152/E152</f>
        <v>0.40798386679766274</v>
      </c>
      <c r="I152" s="74">
        <f>SUM(I153:I167)</f>
        <v>210</v>
      </c>
      <c r="J152" s="70">
        <f>I152/E152</f>
        <v>1.0858886188530948E-2</v>
      </c>
      <c r="K152" s="68">
        <f>SUM(K153:K167)</f>
        <v>238</v>
      </c>
      <c r="L152" s="71">
        <f>SUM(L153:L167)</f>
        <v>7442</v>
      </c>
      <c r="M152" s="68">
        <f>SUM(M153:M167)</f>
        <v>181</v>
      </c>
      <c r="N152" s="72">
        <f>M152/$L152</f>
        <v>2.4321418973394248E-2</v>
      </c>
      <c r="O152" s="65">
        <f>SUM(O153:O167)</f>
        <v>2032</v>
      </c>
      <c r="P152" s="72">
        <f>O152/$L152</f>
        <v>0.27304488040849234</v>
      </c>
      <c r="Q152" s="65">
        <f t="shared" ref="Q152" si="439">SUM(Q153:Q167)</f>
        <v>1426</v>
      </c>
      <c r="R152" s="72">
        <f t="shared" ref="R152" si="440">Q152/$L152</f>
        <v>0.19161515721580219</v>
      </c>
      <c r="S152" s="65">
        <f t="shared" ref="S152" si="441">SUM(S153:S167)</f>
        <v>271</v>
      </c>
      <c r="T152" s="72">
        <f t="shared" ref="T152" si="442">S152/$L152</f>
        <v>3.6414942219833379E-2</v>
      </c>
      <c r="U152" s="65">
        <f t="shared" ref="U152" si="443">SUM(U153:U167)</f>
        <v>64</v>
      </c>
      <c r="V152" s="72">
        <f t="shared" ref="V152" si="444">U152/$L152</f>
        <v>8.59983875302338E-3</v>
      </c>
      <c r="W152" s="65">
        <f t="shared" ref="W152" si="445">SUM(W153:W167)</f>
        <v>81</v>
      </c>
      <c r="X152" s="72">
        <f t="shared" ref="X152" si="446">W152/$L152</f>
        <v>1.0884170921795217E-2</v>
      </c>
      <c r="Y152" s="65">
        <f t="shared" ref="Y152" si="447">SUM(Y153:Y167)</f>
        <v>25</v>
      </c>
      <c r="Z152" s="72">
        <f t="shared" ref="Z152" si="448">Y152/$L152</f>
        <v>3.3593120128997582E-3</v>
      </c>
      <c r="AA152" s="65">
        <f t="shared" ref="AA152" si="449">SUM(AA153:AA167)</f>
        <v>57</v>
      </c>
      <c r="AB152" s="72">
        <f t="shared" ref="AB152" si="450">AA152/$L152</f>
        <v>7.6592313894114483E-3</v>
      </c>
      <c r="AC152" s="65">
        <f t="shared" ref="AC152" si="451">SUM(AC153:AC167)</f>
        <v>650</v>
      </c>
      <c r="AD152" s="72">
        <f t="shared" ref="AD152" si="452">AC152/$L152</f>
        <v>8.7342112335393712E-2</v>
      </c>
      <c r="AE152" s="65">
        <f t="shared" ref="AE152" si="453">SUM(AE153:AE167)</f>
        <v>144</v>
      </c>
      <c r="AF152" s="72">
        <f t="shared" ref="AF152" si="454">AE152/$L152</f>
        <v>1.9349637194302608E-2</v>
      </c>
      <c r="AG152" s="65">
        <f t="shared" ref="AG152" si="455">SUM(AG153:AG167)</f>
        <v>2511</v>
      </c>
      <c r="AH152" s="72">
        <f t="shared" ref="AH152" si="456">AG152/$L152</f>
        <v>0.33740929857565172</v>
      </c>
      <c r="AI152">
        <f t="shared" si="402"/>
        <v>0</v>
      </c>
    </row>
    <row r="153" spans="1:35" s="24" customFormat="1" x14ac:dyDescent="0.15">
      <c r="B153" s="25"/>
      <c r="C153" s="230" t="s">
        <v>40</v>
      </c>
      <c r="D153" s="231">
        <v>1</v>
      </c>
      <c r="E153" s="232">
        <v>1297</v>
      </c>
      <c r="F153" s="232">
        <v>732</v>
      </c>
      <c r="G153" s="232">
        <v>565</v>
      </c>
      <c r="H153" s="232">
        <v>43.56</v>
      </c>
      <c r="I153" s="232">
        <v>12</v>
      </c>
      <c r="J153" s="232"/>
      <c r="K153" s="232">
        <v>6</v>
      </c>
      <c r="L153" s="233">
        <v>547</v>
      </c>
      <c r="M153" s="232">
        <v>13</v>
      </c>
      <c r="N153" s="233"/>
      <c r="O153" s="230">
        <v>124</v>
      </c>
      <c r="P153" s="233"/>
      <c r="Q153" s="230">
        <v>107</v>
      </c>
      <c r="R153" s="233"/>
      <c r="S153" s="230">
        <v>20</v>
      </c>
      <c r="T153" s="233"/>
      <c r="U153" s="230">
        <v>1</v>
      </c>
      <c r="V153" s="233"/>
      <c r="W153" s="230">
        <v>8</v>
      </c>
      <c r="X153" s="233"/>
      <c r="Y153" s="230">
        <v>4</v>
      </c>
      <c r="Z153" s="233"/>
      <c r="AA153" s="230">
        <v>6</v>
      </c>
      <c r="AB153" s="233"/>
      <c r="AC153" s="230">
        <v>50</v>
      </c>
      <c r="AD153" s="233"/>
      <c r="AE153" s="230">
        <v>9</v>
      </c>
      <c r="AF153" s="233"/>
      <c r="AG153" s="230">
        <v>205</v>
      </c>
      <c r="AH153" s="233"/>
      <c r="AI153" s="24">
        <f t="shared" si="402"/>
        <v>1297</v>
      </c>
    </row>
    <row r="154" spans="1:35" s="24" customFormat="1" x14ac:dyDescent="0.15">
      <c r="B154" s="25"/>
      <c r="C154" s="230" t="s">
        <v>40</v>
      </c>
      <c r="D154" s="231">
        <v>2</v>
      </c>
      <c r="E154" s="232">
        <v>1283</v>
      </c>
      <c r="F154" s="232">
        <v>801</v>
      </c>
      <c r="G154" s="232">
        <v>482</v>
      </c>
      <c r="H154" s="232">
        <v>37.57</v>
      </c>
      <c r="I154" s="232">
        <v>0</v>
      </c>
      <c r="J154" s="232"/>
      <c r="K154" s="232">
        <v>30</v>
      </c>
      <c r="L154" s="233">
        <v>452</v>
      </c>
      <c r="M154" s="232">
        <v>8</v>
      </c>
      <c r="N154" s="233"/>
      <c r="O154" s="230">
        <v>113</v>
      </c>
      <c r="P154" s="233"/>
      <c r="Q154" s="230">
        <v>86</v>
      </c>
      <c r="R154" s="233"/>
      <c r="S154" s="230">
        <v>16</v>
      </c>
      <c r="T154" s="233"/>
      <c r="U154" s="230">
        <v>3</v>
      </c>
      <c r="V154" s="233"/>
      <c r="W154" s="230">
        <v>6</v>
      </c>
      <c r="X154" s="233"/>
      <c r="Y154" s="230">
        <v>1</v>
      </c>
      <c r="Z154" s="233"/>
      <c r="AA154" s="230">
        <v>2</v>
      </c>
      <c r="AB154" s="233"/>
      <c r="AC154" s="230">
        <v>36</v>
      </c>
      <c r="AD154" s="233"/>
      <c r="AE154" s="230">
        <v>8</v>
      </c>
      <c r="AF154" s="233"/>
      <c r="AG154" s="230">
        <v>173</v>
      </c>
      <c r="AH154" s="233"/>
      <c r="AI154" s="24">
        <f t="shared" si="402"/>
        <v>1283</v>
      </c>
    </row>
    <row r="155" spans="1:35" s="24" customFormat="1" x14ac:dyDescent="0.15">
      <c r="B155" s="25"/>
      <c r="C155" s="230" t="s">
        <v>40</v>
      </c>
      <c r="D155" s="231">
        <v>3</v>
      </c>
      <c r="E155" s="232">
        <v>1039</v>
      </c>
      <c r="F155" s="232">
        <v>650</v>
      </c>
      <c r="G155" s="232">
        <v>389</v>
      </c>
      <c r="H155" s="232">
        <v>37.44</v>
      </c>
      <c r="I155" s="232">
        <v>0</v>
      </c>
      <c r="J155" s="232"/>
      <c r="K155" s="232">
        <v>31</v>
      </c>
      <c r="L155" s="233">
        <v>358</v>
      </c>
      <c r="M155" s="232">
        <v>7</v>
      </c>
      <c r="N155" s="233"/>
      <c r="O155" s="230">
        <v>102</v>
      </c>
      <c r="P155" s="233"/>
      <c r="Q155" s="230">
        <v>72</v>
      </c>
      <c r="R155" s="233"/>
      <c r="S155" s="230">
        <v>14</v>
      </c>
      <c r="T155" s="233"/>
      <c r="U155" s="230">
        <v>1</v>
      </c>
      <c r="V155" s="233"/>
      <c r="W155" s="230">
        <v>3</v>
      </c>
      <c r="X155" s="233"/>
      <c r="Y155" s="230">
        <v>0</v>
      </c>
      <c r="Z155" s="233"/>
      <c r="AA155" s="230">
        <v>4</v>
      </c>
      <c r="AB155" s="233"/>
      <c r="AC155" s="230">
        <v>32</v>
      </c>
      <c r="AD155" s="233"/>
      <c r="AE155" s="230">
        <v>7</v>
      </c>
      <c r="AF155" s="233"/>
      <c r="AG155" s="230">
        <v>116</v>
      </c>
      <c r="AH155" s="233"/>
      <c r="AI155" s="24">
        <f t="shared" si="402"/>
        <v>1039</v>
      </c>
    </row>
    <row r="156" spans="1:35" s="24" customFormat="1" x14ac:dyDescent="0.15">
      <c r="B156" s="25"/>
      <c r="C156" s="230" t="s">
        <v>40</v>
      </c>
      <c r="D156" s="231">
        <v>4</v>
      </c>
      <c r="E156" s="232">
        <v>1523</v>
      </c>
      <c r="F156" s="232">
        <v>998</v>
      </c>
      <c r="G156" s="232">
        <v>525</v>
      </c>
      <c r="H156" s="232">
        <v>34.47</v>
      </c>
      <c r="I156" s="232">
        <v>0</v>
      </c>
      <c r="J156" s="232"/>
      <c r="K156" s="232">
        <v>35</v>
      </c>
      <c r="L156" s="233">
        <v>490</v>
      </c>
      <c r="M156" s="232">
        <v>14</v>
      </c>
      <c r="N156" s="233"/>
      <c r="O156" s="230">
        <v>140</v>
      </c>
      <c r="P156" s="233"/>
      <c r="Q156" s="230">
        <v>94</v>
      </c>
      <c r="R156" s="233"/>
      <c r="S156" s="230">
        <v>11</v>
      </c>
      <c r="T156" s="233"/>
      <c r="U156" s="230">
        <v>7</v>
      </c>
      <c r="V156" s="233"/>
      <c r="W156" s="230">
        <v>11</v>
      </c>
      <c r="X156" s="233"/>
      <c r="Y156" s="230">
        <v>2</v>
      </c>
      <c r="Z156" s="233"/>
      <c r="AA156" s="230">
        <v>7</v>
      </c>
      <c r="AB156" s="233"/>
      <c r="AC156" s="230">
        <v>44</v>
      </c>
      <c r="AD156" s="233"/>
      <c r="AE156" s="230">
        <v>12</v>
      </c>
      <c r="AF156" s="233"/>
      <c r="AG156" s="230">
        <v>148</v>
      </c>
      <c r="AH156" s="233"/>
      <c r="AI156" s="24">
        <f t="shared" si="402"/>
        <v>1523</v>
      </c>
    </row>
    <row r="157" spans="1:35" s="24" customFormat="1" x14ac:dyDescent="0.15">
      <c r="B157" s="25"/>
      <c r="C157" s="230" t="s">
        <v>40</v>
      </c>
      <c r="D157" s="231">
        <v>5</v>
      </c>
      <c r="E157" s="232">
        <v>1120</v>
      </c>
      <c r="F157" s="232">
        <v>709</v>
      </c>
      <c r="G157" s="232">
        <v>411</v>
      </c>
      <c r="H157" s="232">
        <v>36.700000000000003</v>
      </c>
      <c r="I157" s="232">
        <v>10</v>
      </c>
      <c r="J157" s="232"/>
      <c r="K157" s="232">
        <v>18</v>
      </c>
      <c r="L157" s="233">
        <v>383</v>
      </c>
      <c r="M157" s="232">
        <v>11</v>
      </c>
      <c r="N157" s="233"/>
      <c r="O157" s="230">
        <v>112</v>
      </c>
      <c r="P157" s="233"/>
      <c r="Q157" s="230">
        <v>60</v>
      </c>
      <c r="R157" s="233"/>
      <c r="S157" s="230">
        <v>15</v>
      </c>
      <c r="T157" s="233"/>
      <c r="U157" s="230">
        <v>3</v>
      </c>
      <c r="V157" s="233"/>
      <c r="W157" s="230">
        <v>2</v>
      </c>
      <c r="X157" s="233"/>
      <c r="Y157" s="230">
        <v>2</v>
      </c>
      <c r="Z157" s="233"/>
      <c r="AA157" s="230">
        <v>7</v>
      </c>
      <c r="AB157" s="233"/>
      <c r="AC157" s="230">
        <v>34</v>
      </c>
      <c r="AD157" s="233"/>
      <c r="AE157" s="230">
        <v>7</v>
      </c>
      <c r="AF157" s="233"/>
      <c r="AG157" s="230">
        <v>130</v>
      </c>
      <c r="AH157" s="233"/>
      <c r="AI157" s="24">
        <f t="shared" si="402"/>
        <v>1120</v>
      </c>
    </row>
    <row r="158" spans="1:35" s="24" customFormat="1" x14ac:dyDescent="0.15">
      <c r="B158" s="25"/>
      <c r="C158" s="230" t="s">
        <v>40</v>
      </c>
      <c r="D158" s="231">
        <v>6</v>
      </c>
      <c r="E158" s="232">
        <v>1295</v>
      </c>
      <c r="F158" s="232">
        <v>757</v>
      </c>
      <c r="G158" s="232">
        <v>538</v>
      </c>
      <c r="H158" s="232">
        <v>41.54</v>
      </c>
      <c r="I158" s="232">
        <v>27</v>
      </c>
      <c r="J158" s="232"/>
      <c r="K158" s="232">
        <v>16</v>
      </c>
      <c r="L158" s="233">
        <v>495</v>
      </c>
      <c r="M158" s="232">
        <v>12</v>
      </c>
      <c r="N158" s="233"/>
      <c r="O158" s="230">
        <v>131</v>
      </c>
      <c r="P158" s="233"/>
      <c r="Q158" s="230">
        <v>97</v>
      </c>
      <c r="R158" s="233"/>
      <c r="S158" s="230">
        <v>14</v>
      </c>
      <c r="T158" s="233"/>
      <c r="U158" s="230">
        <v>5</v>
      </c>
      <c r="V158" s="233"/>
      <c r="W158" s="230">
        <v>6</v>
      </c>
      <c r="X158" s="233"/>
      <c r="Y158" s="230">
        <v>1</v>
      </c>
      <c r="Z158" s="233"/>
      <c r="AA158" s="230">
        <v>3</v>
      </c>
      <c r="AB158" s="233"/>
      <c r="AC158" s="230">
        <v>30</v>
      </c>
      <c r="AD158" s="233"/>
      <c r="AE158" s="230">
        <v>11</v>
      </c>
      <c r="AF158" s="233"/>
      <c r="AG158" s="230">
        <v>185</v>
      </c>
      <c r="AH158" s="233"/>
      <c r="AI158" s="24">
        <f t="shared" si="402"/>
        <v>1295</v>
      </c>
    </row>
    <row r="159" spans="1:35" s="24" customFormat="1" x14ac:dyDescent="0.15">
      <c r="B159" s="25"/>
      <c r="C159" s="230" t="s">
        <v>40</v>
      </c>
      <c r="D159" s="231">
        <v>7</v>
      </c>
      <c r="E159" s="232">
        <v>1270</v>
      </c>
      <c r="F159" s="232">
        <v>725</v>
      </c>
      <c r="G159" s="232">
        <v>545</v>
      </c>
      <c r="H159" s="232">
        <v>42.91</v>
      </c>
      <c r="I159" s="232">
        <v>22</v>
      </c>
      <c r="J159" s="232"/>
      <c r="K159" s="232">
        <v>28</v>
      </c>
      <c r="L159" s="233">
        <v>495</v>
      </c>
      <c r="M159" s="232">
        <v>4</v>
      </c>
      <c r="N159" s="233"/>
      <c r="O159" s="230">
        <v>149</v>
      </c>
      <c r="P159" s="233"/>
      <c r="Q159" s="230">
        <v>66</v>
      </c>
      <c r="R159" s="233"/>
      <c r="S159" s="230">
        <v>11</v>
      </c>
      <c r="T159" s="233"/>
      <c r="U159" s="230">
        <v>5</v>
      </c>
      <c r="V159" s="233"/>
      <c r="W159" s="230">
        <v>5</v>
      </c>
      <c r="X159" s="233"/>
      <c r="Y159" s="230">
        <v>1</v>
      </c>
      <c r="Z159" s="233"/>
      <c r="AA159" s="230">
        <v>3</v>
      </c>
      <c r="AB159" s="233"/>
      <c r="AC159" s="230">
        <v>29</v>
      </c>
      <c r="AD159" s="233"/>
      <c r="AE159" s="230">
        <v>6</v>
      </c>
      <c r="AF159" s="233"/>
      <c r="AG159" s="230">
        <v>216</v>
      </c>
      <c r="AH159" s="233"/>
      <c r="AI159" s="24">
        <f t="shared" si="402"/>
        <v>1270</v>
      </c>
    </row>
    <row r="160" spans="1:35" s="24" customFormat="1" x14ac:dyDescent="0.15">
      <c r="B160" s="25"/>
      <c r="C160" s="230" t="s">
        <v>40</v>
      </c>
      <c r="D160" s="231">
        <v>8</v>
      </c>
      <c r="E160" s="232">
        <v>1077</v>
      </c>
      <c r="F160" s="232">
        <v>652</v>
      </c>
      <c r="G160" s="232">
        <v>425</v>
      </c>
      <c r="H160" s="232">
        <v>39.46</v>
      </c>
      <c r="I160" s="232">
        <v>15</v>
      </c>
      <c r="J160" s="232"/>
      <c r="K160" s="232">
        <v>15</v>
      </c>
      <c r="L160" s="233">
        <v>395</v>
      </c>
      <c r="M160" s="232">
        <v>6</v>
      </c>
      <c r="N160" s="233"/>
      <c r="O160" s="230">
        <v>123</v>
      </c>
      <c r="P160" s="233"/>
      <c r="Q160" s="230">
        <v>80</v>
      </c>
      <c r="R160" s="233"/>
      <c r="S160" s="230">
        <v>14</v>
      </c>
      <c r="T160" s="233"/>
      <c r="U160" s="230">
        <v>7</v>
      </c>
      <c r="V160" s="233"/>
      <c r="W160" s="230">
        <v>3</v>
      </c>
      <c r="X160" s="233"/>
      <c r="Y160" s="230">
        <v>1</v>
      </c>
      <c r="Z160" s="233"/>
      <c r="AA160" s="230">
        <v>0</v>
      </c>
      <c r="AB160" s="233"/>
      <c r="AC160" s="230">
        <v>31</v>
      </c>
      <c r="AD160" s="233"/>
      <c r="AE160" s="230">
        <v>8</v>
      </c>
      <c r="AF160" s="233"/>
      <c r="AG160" s="230">
        <v>122</v>
      </c>
      <c r="AH160" s="233"/>
      <c r="AI160" s="24">
        <f t="shared" si="402"/>
        <v>1077</v>
      </c>
    </row>
    <row r="161" spans="1:35" s="24" customFormat="1" x14ac:dyDescent="0.15">
      <c r="B161" s="25"/>
      <c r="C161" s="230" t="s">
        <v>40</v>
      </c>
      <c r="D161" s="231">
        <v>9</v>
      </c>
      <c r="E161" s="232">
        <v>1089</v>
      </c>
      <c r="F161" s="232">
        <v>693</v>
      </c>
      <c r="G161" s="232">
        <v>396</v>
      </c>
      <c r="H161" s="232">
        <v>36.36</v>
      </c>
      <c r="I161" s="232">
        <v>11</v>
      </c>
      <c r="J161" s="232"/>
      <c r="K161" s="232">
        <v>5</v>
      </c>
      <c r="L161" s="233">
        <v>380</v>
      </c>
      <c r="M161" s="232">
        <v>4</v>
      </c>
      <c r="N161" s="233"/>
      <c r="O161" s="230">
        <v>124</v>
      </c>
      <c r="P161" s="233"/>
      <c r="Q161" s="230">
        <v>45</v>
      </c>
      <c r="R161" s="233"/>
      <c r="S161" s="230">
        <v>13</v>
      </c>
      <c r="T161" s="233"/>
      <c r="U161" s="230">
        <v>4</v>
      </c>
      <c r="V161" s="233"/>
      <c r="W161" s="230">
        <v>6</v>
      </c>
      <c r="X161" s="233"/>
      <c r="Y161" s="230">
        <v>2</v>
      </c>
      <c r="Z161" s="233"/>
      <c r="AA161" s="230">
        <v>1</v>
      </c>
      <c r="AB161" s="233"/>
      <c r="AC161" s="230">
        <v>19</v>
      </c>
      <c r="AD161" s="233"/>
      <c r="AE161" s="230">
        <v>3</v>
      </c>
      <c r="AF161" s="233"/>
      <c r="AG161" s="230">
        <v>159</v>
      </c>
      <c r="AH161" s="233"/>
      <c r="AI161" s="24">
        <f t="shared" si="402"/>
        <v>1089</v>
      </c>
    </row>
    <row r="162" spans="1:35" s="24" customFormat="1" x14ac:dyDescent="0.15">
      <c r="B162" s="25"/>
      <c r="C162" s="230" t="s">
        <v>40</v>
      </c>
      <c r="D162" s="231">
        <v>10</v>
      </c>
      <c r="E162" s="232">
        <v>1463</v>
      </c>
      <c r="F162" s="232">
        <v>851</v>
      </c>
      <c r="G162" s="232">
        <v>612</v>
      </c>
      <c r="H162" s="232">
        <v>41.83</v>
      </c>
      <c r="I162" s="232">
        <v>11</v>
      </c>
      <c r="J162" s="232"/>
      <c r="K162" s="232">
        <v>12</v>
      </c>
      <c r="L162" s="233">
        <v>589</v>
      </c>
      <c r="M162" s="232">
        <v>15</v>
      </c>
      <c r="N162" s="233"/>
      <c r="O162" s="230">
        <v>168</v>
      </c>
      <c r="P162" s="233"/>
      <c r="Q162" s="230">
        <v>131</v>
      </c>
      <c r="R162" s="233"/>
      <c r="S162" s="230">
        <v>20</v>
      </c>
      <c r="T162" s="233"/>
      <c r="U162" s="230">
        <v>4</v>
      </c>
      <c r="V162" s="233"/>
      <c r="W162" s="230">
        <v>6</v>
      </c>
      <c r="X162" s="233"/>
      <c r="Y162" s="230">
        <v>3</v>
      </c>
      <c r="Z162" s="233"/>
      <c r="AA162" s="230">
        <v>6</v>
      </c>
      <c r="AB162" s="233"/>
      <c r="AC162" s="230">
        <v>45</v>
      </c>
      <c r="AD162" s="233"/>
      <c r="AE162" s="230">
        <v>15</v>
      </c>
      <c r="AF162" s="233"/>
      <c r="AG162" s="230">
        <v>176</v>
      </c>
      <c r="AH162" s="233"/>
      <c r="AI162" s="24">
        <f t="shared" si="402"/>
        <v>1463</v>
      </c>
    </row>
    <row r="163" spans="1:35" s="24" customFormat="1" x14ac:dyDescent="0.15">
      <c r="B163" s="25"/>
      <c r="C163" s="230" t="s">
        <v>40</v>
      </c>
      <c r="D163" s="231">
        <v>11</v>
      </c>
      <c r="E163" s="232">
        <v>1402</v>
      </c>
      <c r="F163" s="232">
        <v>844</v>
      </c>
      <c r="G163" s="232">
        <v>558</v>
      </c>
      <c r="H163" s="232">
        <v>39.799999999999997</v>
      </c>
      <c r="I163" s="232">
        <v>23</v>
      </c>
      <c r="J163" s="232"/>
      <c r="K163" s="232">
        <v>14</v>
      </c>
      <c r="L163" s="233">
        <v>521</v>
      </c>
      <c r="M163" s="232">
        <v>12</v>
      </c>
      <c r="N163" s="233"/>
      <c r="O163" s="230">
        <v>153</v>
      </c>
      <c r="P163" s="233"/>
      <c r="Q163" s="230">
        <v>101</v>
      </c>
      <c r="R163" s="233"/>
      <c r="S163" s="230">
        <v>14</v>
      </c>
      <c r="T163" s="233"/>
      <c r="U163" s="230">
        <v>4</v>
      </c>
      <c r="V163" s="233"/>
      <c r="W163" s="230">
        <v>4</v>
      </c>
      <c r="X163" s="233"/>
      <c r="Y163" s="230">
        <v>1</v>
      </c>
      <c r="Z163" s="233"/>
      <c r="AA163" s="230">
        <v>2</v>
      </c>
      <c r="AB163" s="233"/>
      <c r="AC163" s="230">
        <v>30</v>
      </c>
      <c r="AD163" s="233"/>
      <c r="AE163" s="230">
        <v>9</v>
      </c>
      <c r="AF163" s="233"/>
      <c r="AG163" s="230">
        <v>191</v>
      </c>
      <c r="AH163" s="233"/>
      <c r="AI163" s="24">
        <f t="shared" si="402"/>
        <v>1402</v>
      </c>
    </row>
    <row r="164" spans="1:35" s="24" customFormat="1" x14ac:dyDescent="0.15">
      <c r="B164" s="25"/>
      <c r="C164" s="230" t="s">
        <v>40</v>
      </c>
      <c r="D164" s="231">
        <v>12</v>
      </c>
      <c r="E164" s="232">
        <v>1491</v>
      </c>
      <c r="F164" s="232">
        <v>774</v>
      </c>
      <c r="G164" s="232">
        <v>717</v>
      </c>
      <c r="H164" s="232">
        <v>48.09</v>
      </c>
      <c r="I164" s="232">
        <v>19</v>
      </c>
      <c r="J164" s="232"/>
      <c r="K164" s="232">
        <v>5</v>
      </c>
      <c r="L164" s="233">
        <v>693</v>
      </c>
      <c r="M164" s="232">
        <v>25</v>
      </c>
      <c r="N164" s="233"/>
      <c r="O164" s="230">
        <v>174</v>
      </c>
      <c r="P164" s="233"/>
      <c r="Q164" s="230">
        <v>150</v>
      </c>
      <c r="R164" s="233"/>
      <c r="S164" s="230">
        <v>30</v>
      </c>
      <c r="T164" s="233"/>
      <c r="U164" s="230">
        <v>5</v>
      </c>
      <c r="V164" s="233"/>
      <c r="W164" s="230">
        <v>8</v>
      </c>
      <c r="X164" s="233"/>
      <c r="Y164" s="230">
        <v>2</v>
      </c>
      <c r="Z164" s="233"/>
      <c r="AA164" s="230">
        <v>10</v>
      </c>
      <c r="AB164" s="233"/>
      <c r="AC164" s="230">
        <v>61</v>
      </c>
      <c r="AD164" s="233"/>
      <c r="AE164" s="230">
        <v>25</v>
      </c>
      <c r="AF164" s="233"/>
      <c r="AG164" s="230">
        <v>203</v>
      </c>
      <c r="AH164" s="233"/>
      <c r="AI164" s="24">
        <f t="shared" si="402"/>
        <v>1491</v>
      </c>
    </row>
    <row r="165" spans="1:35" s="24" customFormat="1" x14ac:dyDescent="0.15">
      <c r="B165" s="25"/>
      <c r="C165" s="230" t="s">
        <v>40</v>
      </c>
      <c r="D165" s="231">
        <v>13</v>
      </c>
      <c r="E165" s="232">
        <v>1062</v>
      </c>
      <c r="F165" s="232">
        <v>584</v>
      </c>
      <c r="G165" s="232">
        <v>478</v>
      </c>
      <c r="H165" s="232">
        <v>45.01</v>
      </c>
      <c r="I165" s="232">
        <v>13</v>
      </c>
      <c r="J165" s="232"/>
      <c r="K165" s="232">
        <v>7</v>
      </c>
      <c r="L165" s="233">
        <v>458</v>
      </c>
      <c r="M165" s="232">
        <v>17</v>
      </c>
      <c r="N165" s="233"/>
      <c r="O165" s="230">
        <v>81</v>
      </c>
      <c r="P165" s="233"/>
      <c r="Q165" s="230">
        <v>105</v>
      </c>
      <c r="R165" s="233"/>
      <c r="S165" s="230">
        <v>23</v>
      </c>
      <c r="T165" s="233"/>
      <c r="U165" s="230">
        <v>5</v>
      </c>
      <c r="V165" s="233"/>
      <c r="W165" s="230">
        <v>2</v>
      </c>
      <c r="X165" s="233"/>
      <c r="Y165" s="230">
        <v>2</v>
      </c>
      <c r="Z165" s="233"/>
      <c r="AA165" s="230">
        <v>1</v>
      </c>
      <c r="AB165" s="233"/>
      <c r="AC165" s="230">
        <v>70</v>
      </c>
      <c r="AD165" s="233"/>
      <c r="AE165" s="230">
        <v>9</v>
      </c>
      <c r="AF165" s="233"/>
      <c r="AG165" s="230">
        <v>143</v>
      </c>
      <c r="AH165" s="233"/>
      <c r="AI165" s="24">
        <f t="shared" si="402"/>
        <v>1062</v>
      </c>
    </row>
    <row r="166" spans="1:35" s="24" customFormat="1" x14ac:dyDescent="0.15">
      <c r="B166" s="25"/>
      <c r="C166" s="230" t="s">
        <v>40</v>
      </c>
      <c r="D166" s="231">
        <v>14</v>
      </c>
      <c r="E166" s="232">
        <v>1488</v>
      </c>
      <c r="F166" s="232">
        <v>819</v>
      </c>
      <c r="G166" s="232">
        <v>669</v>
      </c>
      <c r="H166" s="232">
        <v>44.96</v>
      </c>
      <c r="I166" s="232">
        <v>15</v>
      </c>
      <c r="J166" s="232"/>
      <c r="K166" s="232">
        <v>7</v>
      </c>
      <c r="L166" s="233">
        <v>647</v>
      </c>
      <c r="M166" s="232">
        <v>23</v>
      </c>
      <c r="N166" s="233"/>
      <c r="O166" s="230">
        <v>169</v>
      </c>
      <c r="P166" s="233"/>
      <c r="Q166" s="230">
        <v>130</v>
      </c>
      <c r="R166" s="233"/>
      <c r="S166" s="230">
        <v>28</v>
      </c>
      <c r="T166" s="233"/>
      <c r="U166" s="230">
        <v>2</v>
      </c>
      <c r="V166" s="233"/>
      <c r="W166" s="230">
        <v>8</v>
      </c>
      <c r="X166" s="233"/>
      <c r="Y166" s="230">
        <v>2</v>
      </c>
      <c r="Z166" s="233"/>
      <c r="AA166" s="230">
        <v>3</v>
      </c>
      <c r="AB166" s="233"/>
      <c r="AC166" s="230">
        <v>68</v>
      </c>
      <c r="AD166" s="233"/>
      <c r="AE166" s="230">
        <v>8</v>
      </c>
      <c r="AF166" s="233"/>
      <c r="AG166" s="230">
        <v>206</v>
      </c>
      <c r="AH166" s="233"/>
      <c r="AI166" s="24">
        <f t="shared" si="402"/>
        <v>1488</v>
      </c>
    </row>
    <row r="167" spans="1:35" s="24" customFormat="1" x14ac:dyDescent="0.15">
      <c r="B167" s="25"/>
      <c r="C167" s="230" t="s">
        <v>40</v>
      </c>
      <c r="D167" s="231">
        <v>15</v>
      </c>
      <c r="E167" s="232">
        <v>1440</v>
      </c>
      <c r="F167" s="232">
        <v>860</v>
      </c>
      <c r="G167" s="232">
        <v>580</v>
      </c>
      <c r="H167" s="232">
        <v>40.28</v>
      </c>
      <c r="I167" s="232">
        <v>32</v>
      </c>
      <c r="J167" s="232"/>
      <c r="K167" s="232">
        <v>9</v>
      </c>
      <c r="L167" s="233">
        <v>539</v>
      </c>
      <c r="M167" s="232">
        <v>10</v>
      </c>
      <c r="N167" s="233"/>
      <c r="O167" s="230">
        <v>169</v>
      </c>
      <c r="P167" s="233"/>
      <c r="Q167" s="230">
        <v>102</v>
      </c>
      <c r="R167" s="233"/>
      <c r="S167" s="230">
        <v>28</v>
      </c>
      <c r="T167" s="233"/>
      <c r="U167" s="230">
        <v>8</v>
      </c>
      <c r="V167" s="233"/>
      <c r="W167" s="230">
        <v>3</v>
      </c>
      <c r="X167" s="233"/>
      <c r="Y167" s="230">
        <v>1</v>
      </c>
      <c r="Z167" s="233"/>
      <c r="AA167" s="230">
        <v>2</v>
      </c>
      <c r="AB167" s="233"/>
      <c r="AC167" s="230">
        <v>71</v>
      </c>
      <c r="AD167" s="233"/>
      <c r="AE167" s="230">
        <v>7</v>
      </c>
      <c r="AF167" s="233"/>
      <c r="AG167" s="230">
        <v>138</v>
      </c>
      <c r="AH167" s="233"/>
      <c r="AI167" s="24">
        <f t="shared" si="402"/>
        <v>1440</v>
      </c>
    </row>
    <row r="168" spans="1:35" x14ac:dyDescent="0.15">
      <c r="A168" s="24">
        <v>1</v>
      </c>
      <c r="B168" s="25" t="s">
        <v>183</v>
      </c>
      <c r="C168" s="65" t="s">
        <v>4</v>
      </c>
      <c r="D168" s="66"/>
      <c r="E168" s="68">
        <f>SUM(E169:E178)</f>
        <v>11063</v>
      </c>
      <c r="F168" s="68">
        <f>SUM(F169:F178)</f>
        <v>6072</v>
      </c>
      <c r="G168" s="68">
        <f>SUM(G169:G178)</f>
        <v>4991</v>
      </c>
      <c r="H168" s="69">
        <f>G168/E168</f>
        <v>0.45114345114345117</v>
      </c>
      <c r="I168" s="74">
        <f>SUM(I169:I178)</f>
        <v>9</v>
      </c>
      <c r="J168" s="70">
        <f>I168/E168</f>
        <v>8.135225526529874E-4</v>
      </c>
      <c r="K168" s="68">
        <f>SUM(K169:K178)</f>
        <v>245</v>
      </c>
      <c r="L168" s="71">
        <f>SUM(L169:L178)</f>
        <v>4737</v>
      </c>
      <c r="M168" s="68">
        <f>SUM(M169:M178)</f>
        <v>124</v>
      </c>
      <c r="N168" s="72">
        <f>M168/$L168</f>
        <v>2.6176905214270636E-2</v>
      </c>
      <c r="O168" s="65">
        <f>SUM(O169:O178)</f>
        <v>1291</v>
      </c>
      <c r="P168" s="72">
        <f>O168/$L168</f>
        <v>0.27253535993244671</v>
      </c>
      <c r="Q168" s="65">
        <f t="shared" ref="Q168" si="457">SUM(Q169:Q178)</f>
        <v>704</v>
      </c>
      <c r="R168" s="72">
        <f t="shared" ref="R168" si="458">Q168/$L168</f>
        <v>0.14861726831327846</v>
      </c>
      <c r="S168" s="65">
        <f t="shared" ref="S168" si="459">SUM(S169:S178)</f>
        <v>149</v>
      </c>
      <c r="T168" s="72">
        <f t="shared" ref="T168" si="460">S168/$L168</f>
        <v>3.1454507071986493E-2</v>
      </c>
      <c r="U168" s="65">
        <f t="shared" ref="U168" si="461">SUM(U169:U178)</f>
        <v>43</v>
      </c>
      <c r="V168" s="72">
        <f t="shared" ref="V168" si="462">U168/$L168</f>
        <v>9.0774751952712694E-3</v>
      </c>
      <c r="W168" s="65">
        <f t="shared" ref="W168" si="463">SUM(W169:W178)</f>
        <v>48</v>
      </c>
      <c r="X168" s="72">
        <f t="shared" ref="X168" si="464">W168/$L168</f>
        <v>1.013299556681444E-2</v>
      </c>
      <c r="Y168" s="65">
        <f t="shared" ref="Y168" si="465">SUM(Y169:Y178)</f>
        <v>17</v>
      </c>
      <c r="Z168" s="72">
        <f t="shared" ref="Z168" si="466">Y168/$L168</f>
        <v>3.5887692632467806E-3</v>
      </c>
      <c r="AA168" s="65">
        <f t="shared" ref="AA168" si="467">SUM(AA169:AA178)</f>
        <v>36</v>
      </c>
      <c r="AB168" s="72">
        <f t="shared" ref="AB168" si="468">AA168/$L168</f>
        <v>7.5997466751108293E-3</v>
      </c>
      <c r="AC168" s="65">
        <f t="shared" ref="AC168" si="469">SUM(AC169:AC178)</f>
        <v>417</v>
      </c>
      <c r="AD168" s="72">
        <f t="shared" ref="AD168" si="470">AC168/$L168</f>
        <v>8.8030398986700439E-2</v>
      </c>
      <c r="AE168" s="65">
        <f t="shared" ref="AE168" si="471">SUM(AE169:AE178)</f>
        <v>71</v>
      </c>
      <c r="AF168" s="72">
        <f t="shared" ref="AF168" si="472">AE168/$L168</f>
        <v>1.4988389275913025E-2</v>
      </c>
      <c r="AG168" s="65">
        <f t="shared" ref="AG168" si="473">SUM(AG169:AG178)</f>
        <v>1837</v>
      </c>
      <c r="AH168" s="72">
        <f t="shared" ref="AH168" si="474">AG168/$L168</f>
        <v>0.38779818450496095</v>
      </c>
      <c r="AI168">
        <f t="shared" si="402"/>
        <v>0</v>
      </c>
    </row>
    <row r="169" spans="1:35" s="24" customFormat="1" x14ac:dyDescent="0.15">
      <c r="B169" s="25"/>
      <c r="C169" s="230" t="s">
        <v>41</v>
      </c>
      <c r="D169" s="231">
        <v>1</v>
      </c>
      <c r="E169" s="232">
        <v>1185</v>
      </c>
      <c r="F169" s="232">
        <v>653</v>
      </c>
      <c r="G169" s="232">
        <v>532</v>
      </c>
      <c r="H169" s="232">
        <v>44.89</v>
      </c>
      <c r="I169" s="232">
        <v>0</v>
      </c>
      <c r="J169" s="232"/>
      <c r="K169" s="232">
        <v>33</v>
      </c>
      <c r="L169" s="233">
        <v>499</v>
      </c>
      <c r="M169" s="232">
        <v>17</v>
      </c>
      <c r="N169" s="233"/>
      <c r="O169" s="230">
        <v>164</v>
      </c>
      <c r="P169" s="233"/>
      <c r="Q169" s="230">
        <v>69</v>
      </c>
      <c r="R169" s="233"/>
      <c r="S169" s="230">
        <v>8</v>
      </c>
      <c r="T169" s="233"/>
      <c r="U169" s="230">
        <v>6</v>
      </c>
      <c r="V169" s="233"/>
      <c r="W169" s="230">
        <v>3</v>
      </c>
      <c r="X169" s="233"/>
      <c r="Y169" s="230">
        <v>2</v>
      </c>
      <c r="Z169" s="233"/>
      <c r="AA169" s="230">
        <v>5</v>
      </c>
      <c r="AB169" s="233"/>
      <c r="AC169" s="230">
        <v>45</v>
      </c>
      <c r="AD169" s="233"/>
      <c r="AE169" s="230">
        <v>5</v>
      </c>
      <c r="AF169" s="233"/>
      <c r="AG169" s="230">
        <v>175</v>
      </c>
      <c r="AH169" s="233"/>
      <c r="AI169" s="24">
        <f t="shared" si="402"/>
        <v>1185</v>
      </c>
    </row>
    <row r="170" spans="1:35" s="24" customFormat="1" x14ac:dyDescent="0.15">
      <c r="B170" s="25"/>
      <c r="C170" s="230" t="s">
        <v>41</v>
      </c>
      <c r="D170" s="231">
        <v>2</v>
      </c>
      <c r="E170" s="232">
        <v>1052</v>
      </c>
      <c r="F170" s="232">
        <v>654</v>
      </c>
      <c r="G170" s="232">
        <v>398</v>
      </c>
      <c r="H170" s="232">
        <v>37.83</v>
      </c>
      <c r="I170" s="232">
        <v>9</v>
      </c>
      <c r="J170" s="232"/>
      <c r="K170" s="232">
        <v>10</v>
      </c>
      <c r="L170" s="233">
        <v>379</v>
      </c>
      <c r="M170" s="232">
        <v>7</v>
      </c>
      <c r="N170" s="233"/>
      <c r="O170" s="230">
        <v>126</v>
      </c>
      <c r="P170" s="233"/>
      <c r="Q170" s="230">
        <v>36</v>
      </c>
      <c r="R170" s="233"/>
      <c r="S170" s="230">
        <v>9</v>
      </c>
      <c r="T170" s="233"/>
      <c r="U170" s="230">
        <v>5</v>
      </c>
      <c r="V170" s="233"/>
      <c r="W170" s="230">
        <v>8</v>
      </c>
      <c r="X170" s="233"/>
      <c r="Y170" s="230">
        <v>2</v>
      </c>
      <c r="Z170" s="233"/>
      <c r="AA170" s="230">
        <v>1</v>
      </c>
      <c r="AB170" s="233"/>
      <c r="AC170" s="230">
        <v>22</v>
      </c>
      <c r="AD170" s="233"/>
      <c r="AE170" s="230">
        <v>5</v>
      </c>
      <c r="AF170" s="233"/>
      <c r="AG170" s="230">
        <v>158</v>
      </c>
      <c r="AH170" s="233"/>
      <c r="AI170" s="24">
        <f t="shared" si="402"/>
        <v>1052</v>
      </c>
    </row>
    <row r="171" spans="1:35" s="24" customFormat="1" x14ac:dyDescent="0.15">
      <c r="B171" s="25"/>
      <c r="C171" s="230" t="s">
        <v>41</v>
      </c>
      <c r="D171" s="231">
        <v>3</v>
      </c>
      <c r="E171" s="232">
        <v>926</v>
      </c>
      <c r="F171" s="232">
        <v>444</v>
      </c>
      <c r="G171" s="232">
        <v>482</v>
      </c>
      <c r="H171" s="232">
        <v>52.05</v>
      </c>
      <c r="I171" s="232">
        <v>0</v>
      </c>
      <c r="J171" s="232"/>
      <c r="K171" s="232">
        <v>14</v>
      </c>
      <c r="L171" s="233">
        <v>468</v>
      </c>
      <c r="M171" s="232">
        <v>9</v>
      </c>
      <c r="N171" s="233"/>
      <c r="O171" s="230">
        <v>80</v>
      </c>
      <c r="P171" s="233"/>
      <c r="Q171" s="230">
        <v>106</v>
      </c>
      <c r="R171" s="233"/>
      <c r="S171" s="230">
        <v>11</v>
      </c>
      <c r="T171" s="233"/>
      <c r="U171" s="230">
        <v>2</v>
      </c>
      <c r="V171" s="233"/>
      <c r="W171" s="230">
        <v>6</v>
      </c>
      <c r="X171" s="233"/>
      <c r="Y171" s="230">
        <v>0</v>
      </c>
      <c r="Z171" s="233"/>
      <c r="AA171" s="230">
        <v>1</v>
      </c>
      <c r="AB171" s="233"/>
      <c r="AC171" s="230">
        <v>47</v>
      </c>
      <c r="AD171" s="233"/>
      <c r="AE171" s="230">
        <v>11</v>
      </c>
      <c r="AF171" s="233"/>
      <c r="AG171" s="230">
        <v>195</v>
      </c>
      <c r="AH171" s="233"/>
      <c r="AI171" s="24">
        <f t="shared" si="402"/>
        <v>926</v>
      </c>
    </row>
    <row r="172" spans="1:35" s="24" customFormat="1" x14ac:dyDescent="0.15">
      <c r="B172" s="25"/>
      <c r="C172" s="230" t="s">
        <v>41</v>
      </c>
      <c r="D172" s="231">
        <v>4</v>
      </c>
      <c r="E172" s="232">
        <v>981</v>
      </c>
      <c r="F172" s="232">
        <v>484</v>
      </c>
      <c r="G172" s="232">
        <v>497</v>
      </c>
      <c r="H172" s="232">
        <v>50.66</v>
      </c>
      <c r="I172" s="232">
        <v>0</v>
      </c>
      <c r="J172" s="232"/>
      <c r="K172" s="232">
        <v>26</v>
      </c>
      <c r="L172" s="233">
        <v>471</v>
      </c>
      <c r="M172" s="232">
        <v>12</v>
      </c>
      <c r="N172" s="233"/>
      <c r="O172" s="230">
        <v>121</v>
      </c>
      <c r="P172" s="233"/>
      <c r="Q172" s="230">
        <v>78</v>
      </c>
      <c r="R172" s="233"/>
      <c r="S172" s="230">
        <v>22</v>
      </c>
      <c r="T172" s="233"/>
      <c r="U172" s="230">
        <v>2</v>
      </c>
      <c r="V172" s="233"/>
      <c r="W172" s="230">
        <v>4</v>
      </c>
      <c r="X172" s="233"/>
      <c r="Y172" s="230">
        <v>4</v>
      </c>
      <c r="Z172" s="233"/>
      <c r="AA172" s="230">
        <v>7</v>
      </c>
      <c r="AB172" s="233"/>
      <c r="AC172" s="230">
        <v>46</v>
      </c>
      <c r="AD172" s="233"/>
      <c r="AE172" s="230">
        <v>14</v>
      </c>
      <c r="AF172" s="233"/>
      <c r="AG172" s="230">
        <v>161</v>
      </c>
      <c r="AH172" s="233"/>
      <c r="AI172" s="24">
        <f t="shared" si="402"/>
        <v>981</v>
      </c>
    </row>
    <row r="173" spans="1:35" s="24" customFormat="1" x14ac:dyDescent="0.15">
      <c r="B173" s="25"/>
      <c r="C173" s="230" t="s">
        <v>41</v>
      </c>
      <c r="D173" s="231">
        <v>5</v>
      </c>
      <c r="E173" s="232">
        <v>1192</v>
      </c>
      <c r="F173" s="232">
        <v>662</v>
      </c>
      <c r="G173" s="232">
        <v>530</v>
      </c>
      <c r="H173" s="232">
        <v>44.46</v>
      </c>
      <c r="I173" s="232">
        <v>0</v>
      </c>
      <c r="J173" s="232"/>
      <c r="K173" s="232">
        <v>27</v>
      </c>
      <c r="L173" s="233">
        <v>503</v>
      </c>
      <c r="M173" s="232">
        <v>9</v>
      </c>
      <c r="N173" s="233"/>
      <c r="O173" s="230">
        <v>102</v>
      </c>
      <c r="P173" s="233"/>
      <c r="Q173" s="230">
        <v>67</v>
      </c>
      <c r="R173" s="233"/>
      <c r="S173" s="230">
        <v>12</v>
      </c>
      <c r="T173" s="233"/>
      <c r="U173" s="230">
        <v>7</v>
      </c>
      <c r="V173" s="233"/>
      <c r="W173" s="230">
        <v>3</v>
      </c>
      <c r="X173" s="233"/>
      <c r="Y173" s="230">
        <v>1</v>
      </c>
      <c r="Z173" s="233"/>
      <c r="AA173" s="230">
        <v>3</v>
      </c>
      <c r="AB173" s="233"/>
      <c r="AC173" s="230">
        <v>54</v>
      </c>
      <c r="AD173" s="233"/>
      <c r="AE173" s="230">
        <v>9</v>
      </c>
      <c r="AF173" s="233"/>
      <c r="AG173" s="230">
        <v>236</v>
      </c>
      <c r="AH173" s="233"/>
      <c r="AI173" s="24">
        <f t="shared" si="402"/>
        <v>1192</v>
      </c>
    </row>
    <row r="174" spans="1:35" s="24" customFormat="1" x14ac:dyDescent="0.15">
      <c r="B174" s="25"/>
      <c r="C174" s="230" t="s">
        <v>41</v>
      </c>
      <c r="D174" s="231">
        <v>6</v>
      </c>
      <c r="E174" s="232">
        <v>1194</v>
      </c>
      <c r="F174" s="232">
        <v>664</v>
      </c>
      <c r="G174" s="232">
        <v>530</v>
      </c>
      <c r="H174" s="232">
        <v>44.39</v>
      </c>
      <c r="I174" s="232">
        <v>0</v>
      </c>
      <c r="J174" s="232"/>
      <c r="K174" s="232">
        <v>40</v>
      </c>
      <c r="L174" s="233">
        <v>490</v>
      </c>
      <c r="M174" s="232">
        <v>15</v>
      </c>
      <c r="N174" s="233"/>
      <c r="O174" s="230">
        <v>131</v>
      </c>
      <c r="P174" s="233"/>
      <c r="Q174" s="230">
        <v>80</v>
      </c>
      <c r="R174" s="233"/>
      <c r="S174" s="230">
        <v>18</v>
      </c>
      <c r="T174" s="233"/>
      <c r="U174" s="230">
        <v>9</v>
      </c>
      <c r="V174" s="233"/>
      <c r="W174" s="230">
        <v>8</v>
      </c>
      <c r="X174" s="233"/>
      <c r="Y174" s="230">
        <v>2</v>
      </c>
      <c r="Z174" s="233"/>
      <c r="AA174" s="230">
        <v>2</v>
      </c>
      <c r="AB174" s="233"/>
      <c r="AC174" s="230">
        <v>42</v>
      </c>
      <c r="AD174" s="233"/>
      <c r="AE174" s="230">
        <v>6</v>
      </c>
      <c r="AF174" s="233"/>
      <c r="AG174" s="230">
        <v>177</v>
      </c>
      <c r="AH174" s="233"/>
      <c r="AI174" s="24">
        <f t="shared" si="402"/>
        <v>1194</v>
      </c>
    </row>
    <row r="175" spans="1:35" s="24" customFormat="1" x14ac:dyDescent="0.15">
      <c r="B175" s="25"/>
      <c r="C175" s="230" t="s">
        <v>41</v>
      </c>
      <c r="D175" s="231">
        <v>7</v>
      </c>
      <c r="E175" s="232">
        <v>1067</v>
      </c>
      <c r="F175" s="232">
        <v>568</v>
      </c>
      <c r="G175" s="232">
        <v>499</v>
      </c>
      <c r="H175" s="232">
        <v>46.77</v>
      </c>
      <c r="I175" s="232">
        <v>0</v>
      </c>
      <c r="J175" s="232"/>
      <c r="K175" s="232">
        <v>18</v>
      </c>
      <c r="L175" s="233">
        <v>481</v>
      </c>
      <c r="M175" s="232">
        <v>17</v>
      </c>
      <c r="N175" s="233"/>
      <c r="O175" s="230">
        <v>126</v>
      </c>
      <c r="P175" s="233"/>
      <c r="Q175" s="230">
        <v>69</v>
      </c>
      <c r="R175" s="233"/>
      <c r="S175" s="230">
        <v>10</v>
      </c>
      <c r="T175" s="233"/>
      <c r="U175" s="230">
        <v>1</v>
      </c>
      <c r="V175" s="233"/>
      <c r="W175" s="230">
        <v>6</v>
      </c>
      <c r="X175" s="233"/>
      <c r="Y175" s="230">
        <v>2</v>
      </c>
      <c r="Z175" s="233"/>
      <c r="AA175" s="230">
        <v>5</v>
      </c>
      <c r="AB175" s="233"/>
      <c r="AC175" s="230">
        <v>25</v>
      </c>
      <c r="AD175" s="233"/>
      <c r="AE175" s="230">
        <v>9</v>
      </c>
      <c r="AF175" s="233"/>
      <c r="AG175" s="230">
        <v>211</v>
      </c>
      <c r="AH175" s="233"/>
      <c r="AI175" s="24">
        <f t="shared" si="402"/>
        <v>1067</v>
      </c>
    </row>
    <row r="176" spans="1:35" s="24" customFormat="1" x14ac:dyDescent="0.15">
      <c r="B176" s="25"/>
      <c r="C176" s="230" t="s">
        <v>41</v>
      </c>
      <c r="D176" s="231">
        <v>8</v>
      </c>
      <c r="E176" s="232">
        <v>1149</v>
      </c>
      <c r="F176" s="232">
        <v>707</v>
      </c>
      <c r="G176" s="232">
        <v>442</v>
      </c>
      <c r="H176" s="232">
        <v>38.47</v>
      </c>
      <c r="I176" s="232">
        <v>0</v>
      </c>
      <c r="J176" s="232"/>
      <c r="K176" s="232">
        <v>41</v>
      </c>
      <c r="L176" s="233">
        <v>401</v>
      </c>
      <c r="M176" s="232">
        <v>10</v>
      </c>
      <c r="N176" s="233"/>
      <c r="O176" s="230">
        <v>140</v>
      </c>
      <c r="P176" s="233"/>
      <c r="Q176" s="230">
        <v>60</v>
      </c>
      <c r="R176" s="233"/>
      <c r="S176" s="230">
        <v>10</v>
      </c>
      <c r="T176" s="233"/>
      <c r="U176" s="230">
        <v>1</v>
      </c>
      <c r="V176" s="233"/>
      <c r="W176" s="230">
        <v>6</v>
      </c>
      <c r="X176" s="233"/>
      <c r="Y176" s="230">
        <v>2</v>
      </c>
      <c r="Z176" s="233"/>
      <c r="AA176" s="230">
        <v>4</v>
      </c>
      <c r="AB176" s="233"/>
      <c r="AC176" s="230">
        <v>38</v>
      </c>
      <c r="AD176" s="233"/>
      <c r="AE176" s="230">
        <v>4</v>
      </c>
      <c r="AF176" s="233"/>
      <c r="AG176" s="230">
        <v>126</v>
      </c>
      <c r="AH176" s="233"/>
      <c r="AI176" s="24">
        <f t="shared" si="402"/>
        <v>1149</v>
      </c>
    </row>
    <row r="177" spans="1:35" s="24" customFormat="1" x14ac:dyDescent="0.15">
      <c r="B177" s="25"/>
      <c r="C177" s="230" t="s">
        <v>41</v>
      </c>
      <c r="D177" s="231">
        <v>9</v>
      </c>
      <c r="E177" s="232">
        <v>984</v>
      </c>
      <c r="F177" s="232">
        <v>509</v>
      </c>
      <c r="G177" s="232">
        <v>475</v>
      </c>
      <c r="H177" s="232">
        <v>48.27</v>
      </c>
      <c r="I177" s="232">
        <v>0</v>
      </c>
      <c r="J177" s="232"/>
      <c r="K177" s="232">
        <v>14</v>
      </c>
      <c r="L177" s="233">
        <v>461</v>
      </c>
      <c r="M177" s="232">
        <v>9</v>
      </c>
      <c r="N177" s="233"/>
      <c r="O177" s="230">
        <v>144</v>
      </c>
      <c r="P177" s="233"/>
      <c r="Q177" s="230">
        <v>57</v>
      </c>
      <c r="R177" s="233"/>
      <c r="S177" s="230">
        <v>17</v>
      </c>
      <c r="T177" s="233"/>
      <c r="U177" s="230">
        <v>6</v>
      </c>
      <c r="V177" s="233"/>
      <c r="W177" s="230">
        <v>1</v>
      </c>
      <c r="X177" s="233"/>
      <c r="Y177" s="230">
        <v>2</v>
      </c>
      <c r="Z177" s="233"/>
      <c r="AA177" s="230">
        <v>2</v>
      </c>
      <c r="AB177" s="233"/>
      <c r="AC177" s="230">
        <v>56</v>
      </c>
      <c r="AD177" s="233"/>
      <c r="AE177" s="230">
        <v>6</v>
      </c>
      <c r="AF177" s="233"/>
      <c r="AG177" s="230">
        <v>161</v>
      </c>
      <c r="AH177" s="233"/>
      <c r="AI177" s="24">
        <f t="shared" si="402"/>
        <v>984</v>
      </c>
    </row>
    <row r="178" spans="1:35" s="24" customFormat="1" x14ac:dyDescent="0.15">
      <c r="B178" s="25"/>
      <c r="C178" s="230" t="s">
        <v>41</v>
      </c>
      <c r="D178" s="231">
        <v>10</v>
      </c>
      <c r="E178" s="232">
        <v>1333</v>
      </c>
      <c r="F178" s="232">
        <v>727</v>
      </c>
      <c r="G178" s="232">
        <v>606</v>
      </c>
      <c r="H178" s="232">
        <v>45.46</v>
      </c>
      <c r="I178" s="232">
        <v>0</v>
      </c>
      <c r="J178" s="232"/>
      <c r="K178" s="232">
        <v>22</v>
      </c>
      <c r="L178" s="233">
        <v>584</v>
      </c>
      <c r="M178" s="232">
        <v>19</v>
      </c>
      <c r="N178" s="233"/>
      <c r="O178" s="230">
        <v>157</v>
      </c>
      <c r="P178" s="233"/>
      <c r="Q178" s="230">
        <v>82</v>
      </c>
      <c r="R178" s="233"/>
      <c r="S178" s="230">
        <v>32</v>
      </c>
      <c r="T178" s="233"/>
      <c r="U178" s="230">
        <v>4</v>
      </c>
      <c r="V178" s="233"/>
      <c r="W178" s="230">
        <v>3</v>
      </c>
      <c r="X178" s="233"/>
      <c r="Y178" s="230">
        <v>0</v>
      </c>
      <c r="Z178" s="233"/>
      <c r="AA178" s="230">
        <v>6</v>
      </c>
      <c r="AB178" s="233"/>
      <c r="AC178" s="230">
        <v>42</v>
      </c>
      <c r="AD178" s="233"/>
      <c r="AE178" s="230">
        <v>2</v>
      </c>
      <c r="AF178" s="233"/>
      <c r="AG178" s="230">
        <v>237</v>
      </c>
      <c r="AH178" s="233"/>
      <c r="AI178" s="24">
        <f t="shared" si="402"/>
        <v>1333</v>
      </c>
    </row>
    <row r="179" spans="1:35" x14ac:dyDescent="0.15">
      <c r="A179" s="24">
        <v>1</v>
      </c>
      <c r="B179" s="25" t="s">
        <v>182</v>
      </c>
      <c r="C179" s="65" t="s">
        <v>5</v>
      </c>
      <c r="D179" s="66"/>
      <c r="E179" s="68">
        <f>SUM(E180)</f>
        <v>146</v>
      </c>
      <c r="F179" s="68">
        <f t="shared" ref="F179" si="475">SUM(F180)</f>
        <v>65</v>
      </c>
      <c r="G179" s="68">
        <f t="shared" ref="G179" si="476">SUM(G180)</f>
        <v>81</v>
      </c>
      <c r="H179" s="69">
        <f>G179/E179</f>
        <v>0.5547945205479452</v>
      </c>
      <c r="I179" s="74">
        <f>SUM(I180)</f>
        <v>2</v>
      </c>
      <c r="J179" s="70">
        <f>I179/E179</f>
        <v>1.3698630136986301E-2</v>
      </c>
      <c r="K179" s="68">
        <f>SUM(K180)</f>
        <v>1</v>
      </c>
      <c r="L179" s="71">
        <f>SUM(L180)</f>
        <v>78</v>
      </c>
      <c r="M179" s="68">
        <f>SUM(M180)</f>
        <v>1</v>
      </c>
      <c r="N179" s="72">
        <f>M179/$L179</f>
        <v>1.282051282051282E-2</v>
      </c>
      <c r="O179" s="65">
        <f>SUM(O180)</f>
        <v>45</v>
      </c>
      <c r="P179" s="72">
        <f>O179/$L179</f>
        <v>0.57692307692307687</v>
      </c>
      <c r="Q179" s="65">
        <f t="shared" ref="Q179" si="477">SUM(Q180)</f>
        <v>2</v>
      </c>
      <c r="R179" s="72">
        <f t="shared" ref="R179" si="478">Q179/$L179</f>
        <v>2.564102564102564E-2</v>
      </c>
      <c r="S179" s="65">
        <f t="shared" ref="S179" si="479">SUM(S180)</f>
        <v>1</v>
      </c>
      <c r="T179" s="72">
        <f t="shared" ref="T179" si="480">S179/$L179</f>
        <v>1.282051282051282E-2</v>
      </c>
      <c r="U179" s="65">
        <f t="shared" ref="U179" si="481">SUM(U180)</f>
        <v>0</v>
      </c>
      <c r="V179" s="72">
        <f t="shared" ref="V179" si="482">U179/$L179</f>
        <v>0</v>
      </c>
      <c r="W179" s="65">
        <f t="shared" ref="W179" si="483">SUM(W180)</f>
        <v>0</v>
      </c>
      <c r="X179" s="72">
        <f t="shared" ref="X179" si="484">W179/$L179</f>
        <v>0</v>
      </c>
      <c r="Y179" s="65">
        <f t="shared" ref="Y179" si="485">SUM(Y180)</f>
        <v>0</v>
      </c>
      <c r="Z179" s="72">
        <f t="shared" ref="Z179" si="486">Y179/$L179</f>
        <v>0</v>
      </c>
      <c r="AA179" s="65">
        <f t="shared" ref="AA179" si="487">SUM(AA180)</f>
        <v>0</v>
      </c>
      <c r="AB179" s="72">
        <f t="shared" ref="AB179" si="488">AA179/$L179</f>
        <v>0</v>
      </c>
      <c r="AC179" s="65">
        <f t="shared" ref="AC179" si="489">SUM(AC180)</f>
        <v>3</v>
      </c>
      <c r="AD179" s="72">
        <f t="shared" ref="AD179" si="490">AC179/$L179</f>
        <v>3.8461538461538464E-2</v>
      </c>
      <c r="AE179" s="65">
        <f t="shared" ref="AE179" si="491">SUM(AE180)</f>
        <v>0</v>
      </c>
      <c r="AF179" s="72">
        <f t="shared" ref="AF179" si="492">AE179/$L179</f>
        <v>0</v>
      </c>
      <c r="AG179" s="65">
        <f t="shared" ref="AG179" si="493">SUM(AG180)</f>
        <v>26</v>
      </c>
      <c r="AH179" s="72">
        <f t="shared" ref="AH179" si="494">AG179/$L179</f>
        <v>0.33333333333333331</v>
      </c>
      <c r="AI179">
        <f t="shared" si="402"/>
        <v>0</v>
      </c>
    </row>
    <row r="180" spans="1:35" s="24" customFormat="1" x14ac:dyDescent="0.15">
      <c r="B180" s="25"/>
      <c r="C180" s="230" t="s">
        <v>42</v>
      </c>
      <c r="D180" s="231">
        <v>1</v>
      </c>
      <c r="E180" s="232">
        <v>146</v>
      </c>
      <c r="F180" s="232">
        <v>65</v>
      </c>
      <c r="G180" s="232">
        <v>81</v>
      </c>
      <c r="H180" s="232">
        <v>55.48</v>
      </c>
      <c r="I180" s="232">
        <v>2</v>
      </c>
      <c r="J180" s="232"/>
      <c r="K180" s="232">
        <v>1</v>
      </c>
      <c r="L180" s="233">
        <v>78</v>
      </c>
      <c r="M180" s="232">
        <v>1</v>
      </c>
      <c r="N180" s="233"/>
      <c r="O180" s="230">
        <v>45</v>
      </c>
      <c r="P180" s="233"/>
      <c r="Q180" s="230">
        <v>2</v>
      </c>
      <c r="R180" s="233"/>
      <c r="S180" s="230">
        <v>1</v>
      </c>
      <c r="T180" s="233"/>
      <c r="U180" s="230">
        <v>0</v>
      </c>
      <c r="V180" s="233"/>
      <c r="W180" s="230">
        <v>0</v>
      </c>
      <c r="X180" s="233"/>
      <c r="Y180" s="230">
        <v>0</v>
      </c>
      <c r="Z180" s="233"/>
      <c r="AA180" s="230">
        <v>0</v>
      </c>
      <c r="AB180" s="233"/>
      <c r="AC180" s="230">
        <v>3</v>
      </c>
      <c r="AD180" s="233"/>
      <c r="AE180" s="230">
        <v>0</v>
      </c>
      <c r="AF180" s="233"/>
      <c r="AG180" s="230">
        <v>26</v>
      </c>
      <c r="AH180" s="233"/>
      <c r="AI180" s="24">
        <f t="shared" si="402"/>
        <v>146</v>
      </c>
    </row>
    <row r="181" spans="1:35" x14ac:dyDescent="0.15">
      <c r="A181" s="24">
        <v>3</v>
      </c>
      <c r="B181" s="25" t="s">
        <v>183</v>
      </c>
      <c r="C181" s="65" t="s">
        <v>6</v>
      </c>
      <c r="D181" s="66"/>
      <c r="E181" s="68">
        <f>SUM(E182:E196)</f>
        <v>17842</v>
      </c>
      <c r="F181" s="68">
        <f>SUM(F182:F196)</f>
        <v>9078</v>
      </c>
      <c r="G181" s="68">
        <f>SUM(G182:G196)</f>
        <v>8764</v>
      </c>
      <c r="H181" s="69">
        <f>G181/E181</f>
        <v>0.49120053805627173</v>
      </c>
      <c r="I181" s="74">
        <f>SUM(I182:I196)</f>
        <v>233</v>
      </c>
      <c r="J181" s="70">
        <f>I181/E181</f>
        <v>1.3059074094832418E-2</v>
      </c>
      <c r="K181" s="68">
        <f>SUM(K182:K196)</f>
        <v>110</v>
      </c>
      <c r="L181" s="71">
        <f>SUM(L182:L196)</f>
        <v>8421</v>
      </c>
      <c r="M181" s="68">
        <f>SUM(M182:M196)</f>
        <v>237</v>
      </c>
      <c r="N181" s="72">
        <f>M181/$L181</f>
        <v>2.8143925899536872E-2</v>
      </c>
      <c r="O181" s="65">
        <f>SUM(O182:O196)</f>
        <v>2234</v>
      </c>
      <c r="P181" s="72">
        <f>O181/$L181</f>
        <v>0.26528915805723785</v>
      </c>
      <c r="Q181" s="65">
        <f t="shared" ref="Q181" si="495">SUM(Q182:Q196)</f>
        <v>1561</v>
      </c>
      <c r="R181" s="72">
        <f t="shared" ref="R181" si="496">Q181/$L181</f>
        <v>0.1853699085619285</v>
      </c>
      <c r="S181" s="65">
        <f t="shared" ref="S181" si="497">SUM(S182:S196)</f>
        <v>319</v>
      </c>
      <c r="T181" s="72">
        <f t="shared" ref="T181" si="498">S181/$L181</f>
        <v>3.7881486759292246E-2</v>
      </c>
      <c r="U181" s="65">
        <f t="shared" ref="U181" si="499">SUM(U182:U196)</f>
        <v>73</v>
      </c>
      <c r="V181" s="72">
        <f t="shared" ref="V181" si="500">U181/$L181</f>
        <v>8.6688041800261247E-3</v>
      </c>
      <c r="W181" s="65">
        <f t="shared" ref="W181" si="501">SUM(W182:W196)</f>
        <v>75</v>
      </c>
      <c r="X181" s="72">
        <f t="shared" ref="X181" si="502">W181/$L181</f>
        <v>8.9063056644104032E-3</v>
      </c>
      <c r="Y181" s="65">
        <f t="shared" ref="Y181" si="503">SUM(Y182:Y196)</f>
        <v>14</v>
      </c>
      <c r="Z181" s="72">
        <f t="shared" ref="Z181" si="504">Y181/$L181</f>
        <v>1.6625103906899418E-3</v>
      </c>
      <c r="AA181" s="65">
        <f t="shared" ref="AA181" si="505">SUM(AA182:AA196)</f>
        <v>89</v>
      </c>
      <c r="AB181" s="72">
        <f t="shared" ref="AB181" si="506">AA181/$L181</f>
        <v>1.0568816055100344E-2</v>
      </c>
      <c r="AC181" s="65">
        <f t="shared" ref="AC181" si="507">SUM(AC182:AC196)</f>
        <v>953</v>
      </c>
      <c r="AD181" s="72">
        <f t="shared" ref="AD181" si="508">AC181/$L181</f>
        <v>0.11316945730910818</v>
      </c>
      <c r="AE181" s="65">
        <f t="shared" ref="AE181" si="509">SUM(AE182:AE196)</f>
        <v>251</v>
      </c>
      <c r="AF181" s="72">
        <f t="shared" ref="AF181" si="510">AE181/$L181</f>
        <v>2.9806436290226813E-2</v>
      </c>
      <c r="AG181" s="65">
        <f t="shared" ref="AG181" si="511">SUM(AG182:AG196)</f>
        <v>2615</v>
      </c>
      <c r="AH181" s="72">
        <f t="shared" ref="AH181" si="512">AG181/$L181</f>
        <v>0.31053319083244268</v>
      </c>
      <c r="AI181">
        <f t="shared" si="402"/>
        <v>0</v>
      </c>
    </row>
    <row r="182" spans="1:35" s="24" customFormat="1" x14ac:dyDescent="0.15">
      <c r="B182" s="25"/>
      <c r="C182" s="230" t="s">
        <v>43</v>
      </c>
      <c r="D182" s="231">
        <v>1</v>
      </c>
      <c r="E182" s="232">
        <v>1195</v>
      </c>
      <c r="F182" s="232">
        <v>580</v>
      </c>
      <c r="G182" s="232">
        <v>615</v>
      </c>
      <c r="H182" s="232">
        <v>51.46</v>
      </c>
      <c r="I182" s="232">
        <v>19</v>
      </c>
      <c r="J182" s="232"/>
      <c r="K182" s="232">
        <v>8</v>
      </c>
      <c r="L182" s="233">
        <v>588</v>
      </c>
      <c r="M182" s="232">
        <v>19</v>
      </c>
      <c r="N182" s="233"/>
      <c r="O182" s="230">
        <v>153</v>
      </c>
      <c r="P182" s="233"/>
      <c r="Q182" s="230">
        <v>131</v>
      </c>
      <c r="R182" s="233"/>
      <c r="S182" s="230">
        <v>26</v>
      </c>
      <c r="T182" s="233"/>
      <c r="U182" s="230">
        <v>3</v>
      </c>
      <c r="V182" s="233"/>
      <c r="W182" s="230">
        <v>4</v>
      </c>
      <c r="X182" s="233"/>
      <c r="Y182" s="230">
        <v>0</v>
      </c>
      <c r="Z182" s="233"/>
      <c r="AA182" s="230">
        <v>6</v>
      </c>
      <c r="AB182" s="233"/>
      <c r="AC182" s="230">
        <v>67</v>
      </c>
      <c r="AD182" s="233"/>
      <c r="AE182" s="230">
        <v>11</v>
      </c>
      <c r="AF182" s="233"/>
      <c r="AG182" s="230">
        <v>168</v>
      </c>
      <c r="AH182" s="233"/>
      <c r="AI182" s="24">
        <f t="shared" si="402"/>
        <v>1195</v>
      </c>
    </row>
    <row r="183" spans="1:35" s="24" customFormat="1" x14ac:dyDescent="0.15">
      <c r="B183" s="25"/>
      <c r="C183" s="230" t="s">
        <v>43</v>
      </c>
      <c r="D183" s="231">
        <v>2</v>
      </c>
      <c r="E183" s="232">
        <v>1054</v>
      </c>
      <c r="F183" s="232">
        <v>636</v>
      </c>
      <c r="G183" s="232">
        <v>418</v>
      </c>
      <c r="H183" s="232">
        <v>39.659999999999997</v>
      </c>
      <c r="I183" s="232">
        <v>11</v>
      </c>
      <c r="J183" s="232"/>
      <c r="K183" s="232">
        <v>4</v>
      </c>
      <c r="L183" s="233">
        <v>403</v>
      </c>
      <c r="M183" s="232">
        <v>11</v>
      </c>
      <c r="N183" s="233"/>
      <c r="O183" s="230">
        <v>131</v>
      </c>
      <c r="P183" s="233"/>
      <c r="Q183" s="230">
        <v>65</v>
      </c>
      <c r="R183" s="233"/>
      <c r="S183" s="230">
        <v>13</v>
      </c>
      <c r="T183" s="233"/>
      <c r="U183" s="230">
        <v>6</v>
      </c>
      <c r="V183" s="233"/>
      <c r="W183" s="230">
        <v>2</v>
      </c>
      <c r="X183" s="233"/>
      <c r="Y183" s="230">
        <v>0</v>
      </c>
      <c r="Z183" s="233"/>
      <c r="AA183" s="230">
        <v>5</v>
      </c>
      <c r="AB183" s="233"/>
      <c r="AC183" s="230">
        <v>35</v>
      </c>
      <c r="AD183" s="233"/>
      <c r="AE183" s="230">
        <v>4</v>
      </c>
      <c r="AF183" s="233"/>
      <c r="AG183" s="230">
        <v>131</v>
      </c>
      <c r="AH183" s="233"/>
      <c r="AI183" s="24">
        <f t="shared" si="402"/>
        <v>1054</v>
      </c>
    </row>
    <row r="184" spans="1:35" s="24" customFormat="1" x14ac:dyDescent="0.15">
      <c r="B184" s="25"/>
      <c r="C184" s="230" t="s">
        <v>43</v>
      </c>
      <c r="D184" s="231">
        <v>3</v>
      </c>
      <c r="E184" s="232">
        <v>1173</v>
      </c>
      <c r="F184" s="232">
        <v>669</v>
      </c>
      <c r="G184" s="232">
        <v>504</v>
      </c>
      <c r="H184" s="232">
        <v>42.97</v>
      </c>
      <c r="I184" s="232">
        <v>10</v>
      </c>
      <c r="J184" s="232"/>
      <c r="K184" s="232">
        <v>8</v>
      </c>
      <c r="L184" s="233">
        <v>486</v>
      </c>
      <c r="M184" s="232">
        <v>14</v>
      </c>
      <c r="N184" s="233"/>
      <c r="O184" s="230">
        <v>127</v>
      </c>
      <c r="P184" s="233"/>
      <c r="Q184" s="230">
        <v>96</v>
      </c>
      <c r="R184" s="233"/>
      <c r="S184" s="230">
        <v>19</v>
      </c>
      <c r="T184" s="233"/>
      <c r="U184" s="230">
        <v>6</v>
      </c>
      <c r="V184" s="233"/>
      <c r="W184" s="230">
        <v>3</v>
      </c>
      <c r="X184" s="233"/>
      <c r="Y184" s="230">
        <v>0</v>
      </c>
      <c r="Z184" s="233"/>
      <c r="AA184" s="230">
        <v>6</v>
      </c>
      <c r="AB184" s="233"/>
      <c r="AC184" s="230">
        <v>48</v>
      </c>
      <c r="AD184" s="233"/>
      <c r="AE184" s="230">
        <v>19</v>
      </c>
      <c r="AF184" s="233"/>
      <c r="AG184" s="230">
        <v>148</v>
      </c>
      <c r="AH184" s="233"/>
      <c r="AI184" s="24">
        <f t="shared" si="402"/>
        <v>1173</v>
      </c>
    </row>
    <row r="185" spans="1:35" s="24" customFormat="1" x14ac:dyDescent="0.15">
      <c r="B185" s="25"/>
      <c r="C185" s="230" t="s">
        <v>43</v>
      </c>
      <c r="D185" s="231">
        <v>4</v>
      </c>
      <c r="E185" s="232">
        <v>1078</v>
      </c>
      <c r="F185" s="232">
        <v>396</v>
      </c>
      <c r="G185" s="232">
        <v>682</v>
      </c>
      <c r="H185" s="232">
        <v>63.27</v>
      </c>
      <c r="I185" s="232">
        <v>15</v>
      </c>
      <c r="J185" s="232"/>
      <c r="K185" s="232">
        <v>0</v>
      </c>
      <c r="L185" s="233">
        <v>667</v>
      </c>
      <c r="M185" s="232">
        <v>15</v>
      </c>
      <c r="N185" s="233"/>
      <c r="O185" s="230">
        <v>120</v>
      </c>
      <c r="P185" s="233"/>
      <c r="Q185" s="230">
        <v>128</v>
      </c>
      <c r="R185" s="233"/>
      <c r="S185" s="230">
        <v>23</v>
      </c>
      <c r="T185" s="233"/>
      <c r="U185" s="230">
        <v>0</v>
      </c>
      <c r="V185" s="233"/>
      <c r="W185" s="230">
        <v>8</v>
      </c>
      <c r="X185" s="233"/>
      <c r="Y185" s="230">
        <v>1</v>
      </c>
      <c r="Z185" s="233"/>
      <c r="AA185" s="230">
        <v>9</v>
      </c>
      <c r="AB185" s="233"/>
      <c r="AC185" s="230">
        <v>71</v>
      </c>
      <c r="AD185" s="233"/>
      <c r="AE185" s="230">
        <v>14</v>
      </c>
      <c r="AF185" s="233"/>
      <c r="AG185" s="230">
        <v>278</v>
      </c>
      <c r="AH185" s="233"/>
      <c r="AI185" s="24">
        <f t="shared" si="402"/>
        <v>1078</v>
      </c>
    </row>
    <row r="186" spans="1:35" s="24" customFormat="1" x14ac:dyDescent="0.15">
      <c r="B186" s="25"/>
      <c r="C186" s="230" t="s">
        <v>43</v>
      </c>
      <c r="D186" s="231">
        <v>5</v>
      </c>
      <c r="E186" s="232">
        <v>1317</v>
      </c>
      <c r="F186" s="232">
        <v>479</v>
      </c>
      <c r="G186" s="232">
        <v>838</v>
      </c>
      <c r="H186" s="232">
        <v>63.63</v>
      </c>
      <c r="I186" s="232">
        <v>16</v>
      </c>
      <c r="J186" s="232"/>
      <c r="K186" s="232">
        <v>9</v>
      </c>
      <c r="L186" s="233">
        <v>813</v>
      </c>
      <c r="M186" s="232">
        <v>28</v>
      </c>
      <c r="N186" s="233"/>
      <c r="O186" s="230">
        <v>181</v>
      </c>
      <c r="P186" s="233"/>
      <c r="Q186" s="230">
        <v>162</v>
      </c>
      <c r="R186" s="233"/>
      <c r="S186" s="230">
        <v>35</v>
      </c>
      <c r="T186" s="233"/>
      <c r="U186" s="230">
        <v>3</v>
      </c>
      <c r="V186" s="233"/>
      <c r="W186" s="230">
        <v>4</v>
      </c>
      <c r="X186" s="233"/>
      <c r="Y186" s="230">
        <v>0</v>
      </c>
      <c r="Z186" s="233"/>
      <c r="AA186" s="230">
        <v>9</v>
      </c>
      <c r="AB186" s="233"/>
      <c r="AC186" s="230">
        <v>74</v>
      </c>
      <c r="AD186" s="233"/>
      <c r="AE186" s="230">
        <v>21</v>
      </c>
      <c r="AF186" s="233"/>
      <c r="AG186" s="230">
        <v>296</v>
      </c>
      <c r="AH186" s="233"/>
      <c r="AI186" s="24">
        <f t="shared" si="402"/>
        <v>1317</v>
      </c>
    </row>
    <row r="187" spans="1:35" s="24" customFormat="1" x14ac:dyDescent="0.15">
      <c r="B187" s="25"/>
      <c r="C187" s="230" t="s">
        <v>43</v>
      </c>
      <c r="D187" s="231">
        <v>6</v>
      </c>
      <c r="E187" s="232">
        <v>1111</v>
      </c>
      <c r="F187" s="232">
        <v>682</v>
      </c>
      <c r="G187" s="232">
        <v>429</v>
      </c>
      <c r="H187" s="232">
        <v>38.61</v>
      </c>
      <c r="I187" s="232">
        <v>17</v>
      </c>
      <c r="J187" s="232"/>
      <c r="K187" s="232">
        <v>12</v>
      </c>
      <c r="L187" s="233">
        <v>400</v>
      </c>
      <c r="M187" s="232">
        <v>7</v>
      </c>
      <c r="N187" s="233"/>
      <c r="O187" s="230">
        <v>147</v>
      </c>
      <c r="P187" s="233"/>
      <c r="Q187" s="230">
        <v>56</v>
      </c>
      <c r="R187" s="233"/>
      <c r="S187" s="230">
        <v>20</v>
      </c>
      <c r="T187" s="233"/>
      <c r="U187" s="230">
        <v>5</v>
      </c>
      <c r="V187" s="233"/>
      <c r="W187" s="230">
        <v>3</v>
      </c>
      <c r="X187" s="233"/>
      <c r="Y187" s="230">
        <v>1</v>
      </c>
      <c r="Z187" s="233"/>
      <c r="AA187" s="230">
        <v>2</v>
      </c>
      <c r="AB187" s="233"/>
      <c r="AC187" s="230">
        <v>29</v>
      </c>
      <c r="AD187" s="233"/>
      <c r="AE187" s="230">
        <v>7</v>
      </c>
      <c r="AF187" s="233"/>
      <c r="AG187" s="230">
        <v>123</v>
      </c>
      <c r="AH187" s="233"/>
      <c r="AI187" s="24">
        <f t="shared" si="402"/>
        <v>1111</v>
      </c>
    </row>
    <row r="188" spans="1:35" s="24" customFormat="1" x14ac:dyDescent="0.15">
      <c r="B188" s="25"/>
      <c r="C188" s="230" t="s">
        <v>43</v>
      </c>
      <c r="D188" s="231">
        <v>7</v>
      </c>
      <c r="E188" s="232">
        <v>1131</v>
      </c>
      <c r="F188" s="232">
        <v>483</v>
      </c>
      <c r="G188" s="232">
        <v>648</v>
      </c>
      <c r="H188" s="232">
        <v>57.29</v>
      </c>
      <c r="I188" s="232">
        <v>17</v>
      </c>
      <c r="J188" s="232"/>
      <c r="K188" s="232">
        <v>4</v>
      </c>
      <c r="L188" s="233">
        <v>627</v>
      </c>
      <c r="M188" s="232">
        <v>21</v>
      </c>
      <c r="N188" s="233"/>
      <c r="O188" s="230">
        <v>147</v>
      </c>
      <c r="P188" s="233"/>
      <c r="Q188" s="230">
        <v>141</v>
      </c>
      <c r="R188" s="233"/>
      <c r="S188" s="230">
        <v>24</v>
      </c>
      <c r="T188" s="233"/>
      <c r="U188" s="230">
        <v>6</v>
      </c>
      <c r="V188" s="233"/>
      <c r="W188" s="230">
        <v>9</v>
      </c>
      <c r="X188" s="233"/>
      <c r="Y188" s="230">
        <v>0</v>
      </c>
      <c r="Z188" s="233"/>
      <c r="AA188" s="230">
        <v>7</v>
      </c>
      <c r="AB188" s="233"/>
      <c r="AC188" s="230">
        <v>74</v>
      </c>
      <c r="AD188" s="233"/>
      <c r="AE188" s="230">
        <v>19</v>
      </c>
      <c r="AF188" s="233"/>
      <c r="AG188" s="230">
        <v>179</v>
      </c>
      <c r="AH188" s="233"/>
      <c r="AI188" s="24">
        <f t="shared" si="402"/>
        <v>1131</v>
      </c>
    </row>
    <row r="189" spans="1:35" s="24" customFormat="1" x14ac:dyDescent="0.15">
      <c r="B189" s="25"/>
      <c r="C189" s="230" t="s">
        <v>43</v>
      </c>
      <c r="D189" s="231">
        <v>8</v>
      </c>
      <c r="E189" s="232">
        <v>1229</v>
      </c>
      <c r="F189" s="232">
        <v>595</v>
      </c>
      <c r="G189" s="232">
        <v>634</v>
      </c>
      <c r="H189" s="232">
        <v>51.59</v>
      </c>
      <c r="I189" s="232">
        <v>18</v>
      </c>
      <c r="J189" s="232"/>
      <c r="K189" s="232">
        <v>3</v>
      </c>
      <c r="L189" s="233">
        <v>613</v>
      </c>
      <c r="M189" s="232">
        <v>17</v>
      </c>
      <c r="N189" s="233"/>
      <c r="O189" s="230">
        <v>162</v>
      </c>
      <c r="P189" s="233"/>
      <c r="Q189" s="230">
        <v>125</v>
      </c>
      <c r="R189" s="233"/>
      <c r="S189" s="230">
        <v>20</v>
      </c>
      <c r="T189" s="233"/>
      <c r="U189" s="230">
        <v>2</v>
      </c>
      <c r="V189" s="233"/>
      <c r="W189" s="230">
        <v>3</v>
      </c>
      <c r="X189" s="233"/>
      <c r="Y189" s="230">
        <v>3</v>
      </c>
      <c r="Z189" s="233"/>
      <c r="AA189" s="230">
        <v>3</v>
      </c>
      <c r="AB189" s="233"/>
      <c r="AC189" s="230">
        <v>66</v>
      </c>
      <c r="AD189" s="233"/>
      <c r="AE189" s="230">
        <v>17</v>
      </c>
      <c r="AF189" s="233"/>
      <c r="AG189" s="230">
        <v>195</v>
      </c>
      <c r="AH189" s="233"/>
      <c r="AI189" s="24">
        <f t="shared" si="402"/>
        <v>1229</v>
      </c>
    </row>
    <row r="190" spans="1:35" s="24" customFormat="1" x14ac:dyDescent="0.15">
      <c r="B190" s="25"/>
      <c r="C190" s="230" t="s">
        <v>43</v>
      </c>
      <c r="D190" s="231">
        <v>9</v>
      </c>
      <c r="E190" s="232">
        <v>1144</v>
      </c>
      <c r="F190" s="232">
        <v>664</v>
      </c>
      <c r="G190" s="232">
        <v>480</v>
      </c>
      <c r="H190" s="232">
        <v>41.96</v>
      </c>
      <c r="I190" s="232">
        <v>13</v>
      </c>
      <c r="J190" s="232"/>
      <c r="K190" s="232">
        <v>12</v>
      </c>
      <c r="L190" s="233">
        <v>455</v>
      </c>
      <c r="M190" s="232">
        <v>10</v>
      </c>
      <c r="N190" s="233"/>
      <c r="O190" s="230">
        <v>135</v>
      </c>
      <c r="P190" s="233"/>
      <c r="Q190" s="230">
        <v>74</v>
      </c>
      <c r="R190" s="233"/>
      <c r="S190" s="230">
        <v>17</v>
      </c>
      <c r="T190" s="233"/>
      <c r="U190" s="230">
        <v>9</v>
      </c>
      <c r="V190" s="233"/>
      <c r="W190" s="230">
        <v>3</v>
      </c>
      <c r="X190" s="233"/>
      <c r="Y190" s="230">
        <v>1</v>
      </c>
      <c r="Z190" s="233"/>
      <c r="AA190" s="230">
        <v>10</v>
      </c>
      <c r="AB190" s="233"/>
      <c r="AC190" s="230">
        <v>49</v>
      </c>
      <c r="AD190" s="233"/>
      <c r="AE190" s="230">
        <v>14</v>
      </c>
      <c r="AF190" s="233"/>
      <c r="AG190" s="230">
        <v>133</v>
      </c>
      <c r="AH190" s="233"/>
      <c r="AI190" s="24">
        <f t="shared" si="402"/>
        <v>1144</v>
      </c>
    </row>
    <row r="191" spans="1:35" s="24" customFormat="1" x14ac:dyDescent="0.15">
      <c r="B191" s="25"/>
      <c r="C191" s="230" t="s">
        <v>43</v>
      </c>
      <c r="D191" s="231">
        <v>10</v>
      </c>
      <c r="E191" s="232">
        <v>1236</v>
      </c>
      <c r="F191" s="232">
        <v>715</v>
      </c>
      <c r="G191" s="232">
        <v>521</v>
      </c>
      <c r="H191" s="232">
        <v>42.15</v>
      </c>
      <c r="I191" s="232">
        <v>12</v>
      </c>
      <c r="J191" s="232"/>
      <c r="K191" s="232">
        <v>11</v>
      </c>
      <c r="L191" s="233">
        <v>498</v>
      </c>
      <c r="M191" s="232">
        <v>9</v>
      </c>
      <c r="N191" s="233"/>
      <c r="O191" s="230">
        <v>162</v>
      </c>
      <c r="P191" s="233"/>
      <c r="Q191" s="230">
        <v>77</v>
      </c>
      <c r="R191" s="233"/>
      <c r="S191" s="230">
        <v>11</v>
      </c>
      <c r="T191" s="233"/>
      <c r="U191" s="230">
        <v>4</v>
      </c>
      <c r="V191" s="233"/>
      <c r="W191" s="230">
        <v>5</v>
      </c>
      <c r="X191" s="233"/>
      <c r="Y191" s="230">
        <v>2</v>
      </c>
      <c r="Z191" s="233"/>
      <c r="AA191" s="230">
        <v>5</v>
      </c>
      <c r="AB191" s="233"/>
      <c r="AC191" s="230">
        <v>66</v>
      </c>
      <c r="AD191" s="233"/>
      <c r="AE191" s="230">
        <v>16</v>
      </c>
      <c r="AF191" s="233"/>
      <c r="AG191" s="230">
        <v>141</v>
      </c>
      <c r="AH191" s="233"/>
      <c r="AI191" s="24">
        <f t="shared" si="402"/>
        <v>1236</v>
      </c>
    </row>
    <row r="192" spans="1:35" s="24" customFormat="1" x14ac:dyDescent="0.15">
      <c r="B192" s="25"/>
      <c r="C192" s="230" t="s">
        <v>43</v>
      </c>
      <c r="D192" s="231">
        <v>11</v>
      </c>
      <c r="E192" s="232">
        <v>1252</v>
      </c>
      <c r="F192" s="232">
        <v>607</v>
      </c>
      <c r="G192" s="232">
        <v>645</v>
      </c>
      <c r="H192" s="232">
        <v>51.52</v>
      </c>
      <c r="I192" s="232">
        <v>14</v>
      </c>
      <c r="J192" s="232"/>
      <c r="K192" s="232">
        <v>4</v>
      </c>
      <c r="L192" s="233">
        <v>627</v>
      </c>
      <c r="M192" s="232">
        <v>19</v>
      </c>
      <c r="N192" s="233"/>
      <c r="O192" s="230">
        <v>172</v>
      </c>
      <c r="P192" s="233"/>
      <c r="Q192" s="230">
        <v>127</v>
      </c>
      <c r="R192" s="233"/>
      <c r="S192" s="230">
        <v>25</v>
      </c>
      <c r="T192" s="233"/>
      <c r="U192" s="230">
        <v>3</v>
      </c>
      <c r="V192" s="233"/>
      <c r="W192" s="230">
        <v>3</v>
      </c>
      <c r="X192" s="233"/>
      <c r="Y192" s="230">
        <v>0</v>
      </c>
      <c r="Z192" s="233"/>
      <c r="AA192" s="230">
        <v>3</v>
      </c>
      <c r="AB192" s="233"/>
      <c r="AC192" s="230">
        <v>82</v>
      </c>
      <c r="AD192" s="233"/>
      <c r="AE192" s="230">
        <v>15</v>
      </c>
      <c r="AF192" s="233"/>
      <c r="AG192" s="230">
        <v>178</v>
      </c>
      <c r="AH192" s="233"/>
      <c r="AI192" s="24">
        <f t="shared" si="402"/>
        <v>1252</v>
      </c>
    </row>
    <row r="193" spans="1:35" s="24" customFormat="1" x14ac:dyDescent="0.15">
      <c r="B193" s="25"/>
      <c r="C193" s="230" t="s">
        <v>43</v>
      </c>
      <c r="D193" s="231">
        <v>12</v>
      </c>
      <c r="E193" s="232">
        <v>1210</v>
      </c>
      <c r="F193" s="232">
        <v>699</v>
      </c>
      <c r="G193" s="232">
        <v>511</v>
      </c>
      <c r="H193" s="232">
        <v>42.23</v>
      </c>
      <c r="I193" s="232">
        <v>19</v>
      </c>
      <c r="J193" s="232"/>
      <c r="K193" s="232">
        <v>19</v>
      </c>
      <c r="L193" s="233">
        <v>473</v>
      </c>
      <c r="M193" s="232">
        <v>14</v>
      </c>
      <c r="N193" s="233"/>
      <c r="O193" s="230">
        <v>154</v>
      </c>
      <c r="P193" s="233"/>
      <c r="Q193" s="230">
        <v>75</v>
      </c>
      <c r="R193" s="233"/>
      <c r="S193" s="230">
        <v>21</v>
      </c>
      <c r="T193" s="233"/>
      <c r="U193" s="230">
        <v>11</v>
      </c>
      <c r="V193" s="233"/>
      <c r="W193" s="230">
        <v>11</v>
      </c>
      <c r="X193" s="233"/>
      <c r="Y193" s="230">
        <v>3</v>
      </c>
      <c r="Z193" s="233"/>
      <c r="AA193" s="230">
        <v>5</v>
      </c>
      <c r="AB193" s="233"/>
      <c r="AC193" s="230">
        <v>47</v>
      </c>
      <c r="AD193" s="233"/>
      <c r="AE193" s="230">
        <v>15</v>
      </c>
      <c r="AF193" s="233"/>
      <c r="AG193" s="230">
        <v>117</v>
      </c>
      <c r="AH193" s="233"/>
      <c r="AI193" s="24">
        <f t="shared" si="402"/>
        <v>1210</v>
      </c>
    </row>
    <row r="194" spans="1:35" s="24" customFormat="1" x14ac:dyDescent="0.15">
      <c r="B194" s="25"/>
      <c r="C194" s="230" t="s">
        <v>43</v>
      </c>
      <c r="D194" s="231">
        <v>13</v>
      </c>
      <c r="E194" s="232">
        <v>1240</v>
      </c>
      <c r="F194" s="232">
        <v>643</v>
      </c>
      <c r="G194" s="232">
        <v>597</v>
      </c>
      <c r="H194" s="232">
        <v>48.15</v>
      </c>
      <c r="I194" s="232">
        <v>16</v>
      </c>
      <c r="J194" s="232"/>
      <c r="K194" s="232">
        <v>6</v>
      </c>
      <c r="L194" s="233">
        <v>575</v>
      </c>
      <c r="M194" s="232">
        <v>17</v>
      </c>
      <c r="N194" s="233"/>
      <c r="O194" s="230">
        <v>140</v>
      </c>
      <c r="P194" s="233"/>
      <c r="Q194" s="230">
        <v>107</v>
      </c>
      <c r="R194" s="233"/>
      <c r="S194" s="230">
        <v>27</v>
      </c>
      <c r="T194" s="233"/>
      <c r="U194" s="230">
        <v>5</v>
      </c>
      <c r="V194" s="233"/>
      <c r="W194" s="230">
        <v>7</v>
      </c>
      <c r="X194" s="233"/>
      <c r="Y194" s="230">
        <v>0</v>
      </c>
      <c r="Z194" s="233"/>
      <c r="AA194" s="230">
        <v>7</v>
      </c>
      <c r="AB194" s="233"/>
      <c r="AC194" s="230">
        <v>81</v>
      </c>
      <c r="AD194" s="233"/>
      <c r="AE194" s="230">
        <v>26</v>
      </c>
      <c r="AF194" s="233"/>
      <c r="AG194" s="230">
        <v>158</v>
      </c>
      <c r="AH194" s="233"/>
      <c r="AI194" s="24">
        <f t="shared" si="402"/>
        <v>1240</v>
      </c>
    </row>
    <row r="195" spans="1:35" s="24" customFormat="1" x14ac:dyDescent="0.15">
      <c r="B195" s="25"/>
      <c r="C195" s="230" t="s">
        <v>43</v>
      </c>
      <c r="D195" s="231">
        <v>14</v>
      </c>
      <c r="E195" s="232">
        <v>1304</v>
      </c>
      <c r="F195" s="232">
        <v>633</v>
      </c>
      <c r="G195" s="232">
        <v>671</v>
      </c>
      <c r="H195" s="232">
        <v>51.46</v>
      </c>
      <c r="I195" s="232">
        <v>22</v>
      </c>
      <c r="J195" s="232"/>
      <c r="K195" s="232">
        <v>6</v>
      </c>
      <c r="L195" s="233">
        <v>643</v>
      </c>
      <c r="M195" s="232">
        <v>19</v>
      </c>
      <c r="N195" s="233"/>
      <c r="O195" s="230">
        <v>196</v>
      </c>
      <c r="P195" s="233"/>
      <c r="Q195" s="230">
        <v>98</v>
      </c>
      <c r="R195" s="233"/>
      <c r="S195" s="230">
        <v>16</v>
      </c>
      <c r="T195" s="233"/>
      <c r="U195" s="230">
        <v>4</v>
      </c>
      <c r="V195" s="233"/>
      <c r="W195" s="230">
        <v>5</v>
      </c>
      <c r="X195" s="233"/>
      <c r="Y195" s="230">
        <v>3</v>
      </c>
      <c r="Z195" s="233"/>
      <c r="AA195" s="230">
        <v>5</v>
      </c>
      <c r="AB195" s="233"/>
      <c r="AC195" s="230">
        <v>96</v>
      </c>
      <c r="AD195" s="233"/>
      <c r="AE195" s="230">
        <v>30</v>
      </c>
      <c r="AF195" s="233"/>
      <c r="AG195" s="230">
        <v>171</v>
      </c>
      <c r="AH195" s="233"/>
      <c r="AI195" s="24">
        <f t="shared" si="402"/>
        <v>1304</v>
      </c>
    </row>
    <row r="196" spans="1:35" s="24" customFormat="1" x14ac:dyDescent="0.15">
      <c r="B196" s="25"/>
      <c r="C196" s="230" t="s">
        <v>43</v>
      </c>
      <c r="D196" s="231">
        <v>15</v>
      </c>
      <c r="E196" s="232">
        <v>1168</v>
      </c>
      <c r="F196" s="232">
        <v>597</v>
      </c>
      <c r="G196" s="232">
        <v>571</v>
      </c>
      <c r="H196" s="232">
        <v>48.89</v>
      </c>
      <c r="I196" s="232">
        <v>14</v>
      </c>
      <c r="J196" s="232"/>
      <c r="K196" s="232">
        <v>4</v>
      </c>
      <c r="L196" s="233">
        <v>553</v>
      </c>
      <c r="M196" s="232">
        <v>17</v>
      </c>
      <c r="N196" s="233"/>
      <c r="O196" s="230">
        <v>107</v>
      </c>
      <c r="P196" s="233"/>
      <c r="Q196" s="230">
        <v>99</v>
      </c>
      <c r="R196" s="233"/>
      <c r="S196" s="230">
        <v>22</v>
      </c>
      <c r="T196" s="233"/>
      <c r="U196" s="230">
        <v>6</v>
      </c>
      <c r="V196" s="233"/>
      <c r="W196" s="230">
        <v>5</v>
      </c>
      <c r="X196" s="233"/>
      <c r="Y196" s="230">
        <v>0</v>
      </c>
      <c r="Z196" s="233"/>
      <c r="AA196" s="230">
        <v>7</v>
      </c>
      <c r="AB196" s="233"/>
      <c r="AC196" s="230">
        <v>68</v>
      </c>
      <c r="AD196" s="233"/>
      <c r="AE196" s="230">
        <v>23</v>
      </c>
      <c r="AF196" s="233"/>
      <c r="AG196" s="230">
        <v>199</v>
      </c>
      <c r="AH196" s="233"/>
      <c r="AI196" s="24">
        <f t="shared" si="402"/>
        <v>1168</v>
      </c>
    </row>
    <row r="197" spans="1:35" ht="15" x14ac:dyDescent="0.2">
      <c r="A197" s="26">
        <v>2</v>
      </c>
      <c r="B197" s="27" t="s">
        <v>186</v>
      </c>
      <c r="C197" s="65" t="s">
        <v>7</v>
      </c>
      <c r="D197" s="66"/>
      <c r="E197" s="68">
        <f>SUM(E198:E201)</f>
        <v>902</v>
      </c>
      <c r="F197" s="68">
        <f>SUM(F198:F201)</f>
        <v>493</v>
      </c>
      <c r="G197" s="68">
        <f>SUM(G198:G201)</f>
        <v>409</v>
      </c>
      <c r="H197" s="69">
        <f>G197/E197</f>
        <v>0.45343680709534367</v>
      </c>
      <c r="I197" s="74">
        <f>SUM(I198:I201)</f>
        <v>20</v>
      </c>
      <c r="J197" s="70">
        <f>I197/E197</f>
        <v>2.2172949002217297E-2</v>
      </c>
      <c r="K197" s="68">
        <f>SUM(K198:K201)</f>
        <v>29</v>
      </c>
      <c r="L197" s="71">
        <f>SUM(L198:L201)</f>
        <v>360</v>
      </c>
      <c r="M197" s="68">
        <f>SUM(M198:M201)</f>
        <v>12</v>
      </c>
      <c r="N197" s="72">
        <f>M197/$L197</f>
        <v>3.3333333333333333E-2</v>
      </c>
      <c r="O197" s="65">
        <f>SUM(O198:O201)</f>
        <v>135</v>
      </c>
      <c r="P197" s="72">
        <f>O197/$L197</f>
        <v>0.375</v>
      </c>
      <c r="Q197" s="65">
        <f t="shared" ref="Q197" si="513">SUM(Q198:Q201)</f>
        <v>42</v>
      </c>
      <c r="R197" s="72">
        <f t="shared" ref="R197" si="514">Q197/$L197</f>
        <v>0.11666666666666667</v>
      </c>
      <c r="S197" s="65">
        <f t="shared" ref="S197" si="515">SUM(S198:S201)</f>
        <v>12</v>
      </c>
      <c r="T197" s="72">
        <f t="shared" ref="T197" si="516">S197/$L197</f>
        <v>3.3333333333333333E-2</v>
      </c>
      <c r="U197" s="65">
        <f t="shared" ref="U197" si="517">SUM(U198:U201)</f>
        <v>6</v>
      </c>
      <c r="V197" s="72">
        <f t="shared" ref="V197" si="518">U197/$L197</f>
        <v>1.6666666666666666E-2</v>
      </c>
      <c r="W197" s="65">
        <f t="shared" ref="W197" si="519">SUM(W198:W201)</f>
        <v>6</v>
      </c>
      <c r="X197" s="72">
        <f t="shared" ref="X197" si="520">W197/$L197</f>
        <v>1.6666666666666666E-2</v>
      </c>
      <c r="Y197" s="65">
        <f t="shared" ref="Y197" si="521">SUM(Y198:Y201)</f>
        <v>3</v>
      </c>
      <c r="Z197" s="72">
        <f t="shared" ref="Z197" si="522">Y197/$L197</f>
        <v>8.3333333333333332E-3</v>
      </c>
      <c r="AA197" s="65">
        <f t="shared" ref="AA197" si="523">SUM(AA198:AA201)</f>
        <v>2</v>
      </c>
      <c r="AB197" s="72">
        <f t="shared" ref="AB197" si="524">AA197/$L197</f>
        <v>5.5555555555555558E-3</v>
      </c>
      <c r="AC197" s="65">
        <f t="shared" ref="AC197" si="525">SUM(AC198:AC201)</f>
        <v>9</v>
      </c>
      <c r="AD197" s="72">
        <f t="shared" ref="AD197" si="526">AC197/$L197</f>
        <v>2.5000000000000001E-2</v>
      </c>
      <c r="AE197" s="65">
        <f t="shared" ref="AE197" si="527">SUM(AE198:AE201)</f>
        <v>16</v>
      </c>
      <c r="AF197" s="72">
        <f t="shared" ref="AF197" si="528">AE197/$L197</f>
        <v>4.4444444444444446E-2</v>
      </c>
      <c r="AG197" s="65">
        <f t="shared" ref="AG197" si="529">SUM(AG198:AG201)</f>
        <v>117</v>
      </c>
      <c r="AH197" s="72">
        <f t="shared" ref="AH197" si="530">AG197/$L197</f>
        <v>0.32500000000000001</v>
      </c>
      <c r="AI197">
        <f t="shared" ref="AI197:AI260" si="531">IF(AND(NOT(ISBLANK($L197)),NOT(ISBLANK($D197))),$E197,0)</f>
        <v>0</v>
      </c>
    </row>
    <row r="198" spans="1:35" s="24" customFormat="1" x14ac:dyDescent="0.15">
      <c r="B198" s="25"/>
      <c r="C198" s="230" t="s">
        <v>154</v>
      </c>
      <c r="D198" s="231">
        <v>1</v>
      </c>
      <c r="E198" s="232">
        <v>227</v>
      </c>
      <c r="F198" s="232">
        <v>109</v>
      </c>
      <c r="G198" s="232">
        <v>118</v>
      </c>
      <c r="H198" s="232">
        <v>51.98</v>
      </c>
      <c r="I198" s="232">
        <v>4</v>
      </c>
      <c r="J198" s="232"/>
      <c r="K198" s="232">
        <v>6</v>
      </c>
      <c r="L198" s="233">
        <v>108</v>
      </c>
      <c r="M198" s="232">
        <v>4</v>
      </c>
      <c r="N198" s="233"/>
      <c r="O198" s="230">
        <v>32</v>
      </c>
      <c r="P198" s="233"/>
      <c r="Q198" s="230">
        <v>12</v>
      </c>
      <c r="R198" s="233"/>
      <c r="S198" s="230">
        <v>3</v>
      </c>
      <c r="T198" s="233"/>
      <c r="U198" s="230">
        <v>4</v>
      </c>
      <c r="V198" s="233"/>
      <c r="W198" s="230">
        <v>1</v>
      </c>
      <c r="X198" s="233"/>
      <c r="Y198" s="230">
        <v>1</v>
      </c>
      <c r="Z198" s="233"/>
      <c r="AA198" s="230">
        <v>0</v>
      </c>
      <c r="AB198" s="233"/>
      <c r="AC198" s="230">
        <v>1</v>
      </c>
      <c r="AD198" s="233"/>
      <c r="AE198" s="230">
        <v>0</v>
      </c>
      <c r="AF198" s="233"/>
      <c r="AG198" s="230">
        <v>50</v>
      </c>
      <c r="AH198" s="233"/>
      <c r="AI198" s="24">
        <f t="shared" si="531"/>
        <v>227</v>
      </c>
    </row>
    <row r="199" spans="1:35" s="24" customFormat="1" x14ac:dyDescent="0.15">
      <c r="B199" s="25"/>
      <c r="C199" s="230" t="s">
        <v>155</v>
      </c>
      <c r="D199" s="231">
        <v>2</v>
      </c>
      <c r="E199" s="232">
        <v>141</v>
      </c>
      <c r="F199" s="232">
        <v>67</v>
      </c>
      <c r="G199" s="232">
        <v>74</v>
      </c>
      <c r="H199" s="232">
        <v>52.48</v>
      </c>
      <c r="I199" s="232">
        <v>3</v>
      </c>
      <c r="J199" s="232"/>
      <c r="K199" s="232">
        <v>3</v>
      </c>
      <c r="L199" s="233">
        <v>68</v>
      </c>
      <c r="M199" s="232">
        <v>3</v>
      </c>
      <c r="N199" s="233"/>
      <c r="O199" s="230">
        <v>42</v>
      </c>
      <c r="P199" s="233"/>
      <c r="Q199" s="230">
        <v>5</v>
      </c>
      <c r="R199" s="233"/>
      <c r="S199" s="230">
        <v>1</v>
      </c>
      <c r="T199" s="233"/>
      <c r="U199" s="230">
        <v>0</v>
      </c>
      <c r="V199" s="233"/>
      <c r="W199" s="230">
        <v>0</v>
      </c>
      <c r="X199" s="233"/>
      <c r="Y199" s="230">
        <v>0</v>
      </c>
      <c r="Z199" s="233"/>
      <c r="AA199" s="230">
        <v>1</v>
      </c>
      <c r="AB199" s="233"/>
      <c r="AC199" s="230">
        <v>2</v>
      </c>
      <c r="AD199" s="233"/>
      <c r="AE199" s="230">
        <v>14</v>
      </c>
      <c r="AF199" s="233"/>
      <c r="AG199" s="230">
        <v>0</v>
      </c>
      <c r="AH199" s="233"/>
      <c r="AI199" s="24">
        <f t="shared" si="531"/>
        <v>141</v>
      </c>
    </row>
    <row r="200" spans="1:35" s="24" customFormat="1" x14ac:dyDescent="0.15">
      <c r="B200" s="25"/>
      <c r="C200" s="230" t="s">
        <v>156</v>
      </c>
      <c r="D200" s="231">
        <v>3</v>
      </c>
      <c r="E200" s="232">
        <v>280</v>
      </c>
      <c r="F200" s="232">
        <v>166</v>
      </c>
      <c r="G200" s="232">
        <v>114</v>
      </c>
      <c r="H200" s="232">
        <v>40.71</v>
      </c>
      <c r="I200" s="232">
        <v>8</v>
      </c>
      <c r="J200" s="232"/>
      <c r="K200" s="232">
        <v>14</v>
      </c>
      <c r="L200" s="233">
        <v>92</v>
      </c>
      <c r="M200" s="232">
        <v>1</v>
      </c>
      <c r="N200" s="233"/>
      <c r="O200" s="230">
        <v>42</v>
      </c>
      <c r="P200" s="233"/>
      <c r="Q200" s="230">
        <v>14</v>
      </c>
      <c r="R200" s="233"/>
      <c r="S200" s="230">
        <v>4</v>
      </c>
      <c r="T200" s="233"/>
      <c r="U200" s="230">
        <v>2</v>
      </c>
      <c r="V200" s="233"/>
      <c r="W200" s="230">
        <v>2</v>
      </c>
      <c r="X200" s="233"/>
      <c r="Y200" s="230">
        <v>0</v>
      </c>
      <c r="Z200" s="233"/>
      <c r="AA200" s="230">
        <v>0</v>
      </c>
      <c r="AB200" s="233"/>
      <c r="AC200" s="230">
        <v>1</v>
      </c>
      <c r="AD200" s="233"/>
      <c r="AE200" s="230">
        <v>1</v>
      </c>
      <c r="AF200" s="233"/>
      <c r="AG200" s="230">
        <v>25</v>
      </c>
      <c r="AH200" s="233"/>
      <c r="AI200" s="24">
        <f t="shared" si="531"/>
        <v>280</v>
      </c>
    </row>
    <row r="201" spans="1:35" s="24" customFormat="1" x14ac:dyDescent="0.15">
      <c r="B201" s="25"/>
      <c r="C201" s="230" t="s">
        <v>157</v>
      </c>
      <c r="D201" s="231">
        <v>4</v>
      </c>
      <c r="E201" s="232">
        <v>254</v>
      </c>
      <c r="F201" s="232">
        <v>151</v>
      </c>
      <c r="G201" s="232">
        <v>103</v>
      </c>
      <c r="H201" s="232">
        <v>40.549999999999997</v>
      </c>
      <c r="I201" s="232">
        <v>5</v>
      </c>
      <c r="J201" s="232"/>
      <c r="K201" s="232">
        <v>6</v>
      </c>
      <c r="L201" s="233">
        <v>92</v>
      </c>
      <c r="M201" s="232">
        <v>4</v>
      </c>
      <c r="N201" s="233"/>
      <c r="O201" s="230">
        <v>19</v>
      </c>
      <c r="P201" s="233"/>
      <c r="Q201" s="230">
        <v>11</v>
      </c>
      <c r="R201" s="233"/>
      <c r="S201" s="230">
        <v>4</v>
      </c>
      <c r="T201" s="233"/>
      <c r="U201" s="230">
        <v>0</v>
      </c>
      <c r="V201" s="233"/>
      <c r="W201" s="230">
        <v>3</v>
      </c>
      <c r="X201" s="233"/>
      <c r="Y201" s="230">
        <v>2</v>
      </c>
      <c r="Z201" s="233"/>
      <c r="AA201" s="230">
        <v>1</v>
      </c>
      <c r="AB201" s="233"/>
      <c r="AC201" s="230">
        <v>5</v>
      </c>
      <c r="AD201" s="233"/>
      <c r="AE201" s="230">
        <v>1</v>
      </c>
      <c r="AF201" s="233"/>
      <c r="AG201" s="230">
        <v>42</v>
      </c>
      <c r="AH201" s="233"/>
      <c r="AI201" s="24">
        <f t="shared" si="531"/>
        <v>254</v>
      </c>
    </row>
    <row r="202" spans="1:35" x14ac:dyDescent="0.15">
      <c r="A202" s="24">
        <v>1</v>
      </c>
      <c r="B202" s="25" t="s">
        <v>182</v>
      </c>
      <c r="C202" s="65" t="s">
        <v>8</v>
      </c>
      <c r="D202" s="66"/>
      <c r="E202" s="68">
        <f>SUM(E203:E207)</f>
        <v>2815</v>
      </c>
      <c r="F202" s="68">
        <f>SUM(F203:F207)</f>
        <v>1754</v>
      </c>
      <c r="G202" s="68">
        <f>SUM(G203:G207)</f>
        <v>1061</v>
      </c>
      <c r="H202" s="69">
        <f>G202/E202</f>
        <v>0.37690941385435167</v>
      </c>
      <c r="I202" s="74">
        <f>SUM(I203:I207)</f>
        <v>20</v>
      </c>
      <c r="J202" s="70">
        <f>I202/E202</f>
        <v>7.104795737122558E-3</v>
      </c>
      <c r="K202" s="68">
        <f>SUM(K203:K207)</f>
        <v>38</v>
      </c>
      <c r="L202" s="71">
        <f>SUM(L203:L207)</f>
        <v>1003</v>
      </c>
      <c r="M202" s="68">
        <f>SUM(M203:M207)</f>
        <v>23</v>
      </c>
      <c r="N202" s="72">
        <f>M202/$L202</f>
        <v>2.2931206380857428E-2</v>
      </c>
      <c r="O202" s="65">
        <f>SUM(O203:O207)</f>
        <v>365</v>
      </c>
      <c r="P202" s="72">
        <f>O202/$L202</f>
        <v>0.36390827517447655</v>
      </c>
      <c r="Q202" s="65">
        <f t="shared" ref="Q202" si="532">SUM(Q203:Q207)</f>
        <v>91</v>
      </c>
      <c r="R202" s="72">
        <f t="shared" ref="R202" si="533">Q202/$L202</f>
        <v>9.072781655034895E-2</v>
      </c>
      <c r="S202" s="65">
        <f t="shared" ref="S202" si="534">SUM(S203:S207)</f>
        <v>20</v>
      </c>
      <c r="T202" s="72">
        <f t="shared" ref="T202" si="535">S202/$L202</f>
        <v>1.9940179461615155E-2</v>
      </c>
      <c r="U202" s="65">
        <f t="shared" ref="U202" si="536">SUM(U203:U207)</f>
        <v>15</v>
      </c>
      <c r="V202" s="72">
        <f t="shared" ref="V202" si="537">U202/$L202</f>
        <v>1.4955134596211365E-2</v>
      </c>
      <c r="W202" s="65">
        <f t="shared" ref="W202" si="538">SUM(W203:W207)</f>
        <v>4</v>
      </c>
      <c r="X202" s="72">
        <f t="shared" ref="X202" si="539">W202/$L202</f>
        <v>3.9880358923230306E-3</v>
      </c>
      <c r="Y202" s="65">
        <f t="shared" ref="Y202" si="540">SUM(Y203:Y207)</f>
        <v>2</v>
      </c>
      <c r="Z202" s="72">
        <f t="shared" ref="Z202" si="541">Y202/$L202</f>
        <v>1.9940179461615153E-3</v>
      </c>
      <c r="AA202" s="65">
        <f t="shared" ref="AA202" si="542">SUM(AA203:AA207)</f>
        <v>3</v>
      </c>
      <c r="AB202" s="72">
        <f t="shared" ref="AB202" si="543">AA202/$L202</f>
        <v>2.9910269192422734E-3</v>
      </c>
      <c r="AC202" s="65">
        <f t="shared" ref="AC202" si="544">SUM(AC203:AC207)</f>
        <v>54</v>
      </c>
      <c r="AD202" s="72">
        <f t="shared" ref="AD202" si="545">AC202/$L202</f>
        <v>5.3838484546360914E-2</v>
      </c>
      <c r="AE202" s="65">
        <f t="shared" ref="AE202" si="546">SUM(AE203:AE207)</f>
        <v>14</v>
      </c>
      <c r="AF202" s="72">
        <f t="shared" ref="AF202" si="547">AE202/$L202</f>
        <v>1.3958125623130608E-2</v>
      </c>
      <c r="AG202" s="65">
        <f t="shared" ref="AG202" si="548">SUM(AG203:AG207)</f>
        <v>412</v>
      </c>
      <c r="AH202" s="72">
        <f t="shared" ref="AH202" si="549">AG202/$L202</f>
        <v>0.41076769690927217</v>
      </c>
      <c r="AI202">
        <f t="shared" si="531"/>
        <v>0</v>
      </c>
    </row>
    <row r="203" spans="1:35" s="24" customFormat="1" x14ac:dyDescent="0.15">
      <c r="B203" s="25"/>
      <c r="C203" s="230" t="s">
        <v>159</v>
      </c>
      <c r="D203" s="231">
        <v>1</v>
      </c>
      <c r="E203" s="232">
        <v>756</v>
      </c>
      <c r="F203" s="232">
        <v>509</v>
      </c>
      <c r="G203" s="232">
        <v>247</v>
      </c>
      <c r="H203" s="232">
        <v>32.67</v>
      </c>
      <c r="I203" s="232">
        <v>9</v>
      </c>
      <c r="J203" s="232"/>
      <c r="K203" s="232">
        <v>10</v>
      </c>
      <c r="L203" s="233">
        <v>228</v>
      </c>
      <c r="M203" s="232">
        <v>6</v>
      </c>
      <c r="N203" s="233"/>
      <c r="O203" s="230">
        <v>90</v>
      </c>
      <c r="P203" s="233"/>
      <c r="Q203" s="230">
        <v>14</v>
      </c>
      <c r="R203" s="233"/>
      <c r="S203" s="230">
        <v>4</v>
      </c>
      <c r="T203" s="233"/>
      <c r="U203" s="230">
        <v>4</v>
      </c>
      <c r="V203" s="233"/>
      <c r="W203" s="230">
        <v>2</v>
      </c>
      <c r="X203" s="233"/>
      <c r="Y203" s="230">
        <v>0</v>
      </c>
      <c r="Z203" s="233"/>
      <c r="AA203" s="230">
        <v>0</v>
      </c>
      <c r="AB203" s="233"/>
      <c r="AC203" s="230">
        <v>2</v>
      </c>
      <c r="AD203" s="233"/>
      <c r="AE203" s="230">
        <v>3</v>
      </c>
      <c r="AF203" s="233"/>
      <c r="AG203" s="230">
        <v>103</v>
      </c>
      <c r="AH203" s="233"/>
      <c r="AI203" s="24">
        <f t="shared" si="531"/>
        <v>756</v>
      </c>
    </row>
    <row r="204" spans="1:35" s="24" customFormat="1" x14ac:dyDescent="0.15">
      <c r="B204" s="25"/>
      <c r="C204" s="230" t="s">
        <v>160</v>
      </c>
      <c r="D204" s="231">
        <v>2</v>
      </c>
      <c r="E204" s="232">
        <v>1286</v>
      </c>
      <c r="F204" s="232">
        <v>840</v>
      </c>
      <c r="G204" s="232">
        <v>446</v>
      </c>
      <c r="H204" s="232">
        <v>34.68</v>
      </c>
      <c r="I204" s="232">
        <v>8</v>
      </c>
      <c r="J204" s="232"/>
      <c r="K204" s="232">
        <v>8</v>
      </c>
      <c r="L204" s="233">
        <v>430</v>
      </c>
      <c r="M204" s="232">
        <v>9</v>
      </c>
      <c r="N204" s="233"/>
      <c r="O204" s="230">
        <v>136</v>
      </c>
      <c r="P204" s="233"/>
      <c r="Q204" s="230">
        <v>49</v>
      </c>
      <c r="R204" s="233"/>
      <c r="S204" s="230">
        <v>9</v>
      </c>
      <c r="T204" s="233"/>
      <c r="U204" s="230">
        <v>7</v>
      </c>
      <c r="V204" s="233"/>
      <c r="W204" s="230">
        <v>1</v>
      </c>
      <c r="X204" s="233"/>
      <c r="Y204" s="230">
        <v>1</v>
      </c>
      <c r="Z204" s="233"/>
      <c r="AA204" s="230">
        <v>1</v>
      </c>
      <c r="AB204" s="233"/>
      <c r="AC204" s="230">
        <v>46</v>
      </c>
      <c r="AD204" s="233"/>
      <c r="AE204" s="230">
        <v>9</v>
      </c>
      <c r="AF204" s="233"/>
      <c r="AG204" s="230">
        <v>162</v>
      </c>
      <c r="AH204" s="233"/>
      <c r="AI204" s="24">
        <f t="shared" si="531"/>
        <v>1286</v>
      </c>
    </row>
    <row r="205" spans="1:35" s="24" customFormat="1" x14ac:dyDescent="0.15">
      <c r="B205" s="25"/>
      <c r="C205" s="230" t="s">
        <v>161</v>
      </c>
      <c r="D205" s="231">
        <v>3</v>
      </c>
      <c r="E205" s="232">
        <v>83</v>
      </c>
      <c r="F205" s="232">
        <v>43</v>
      </c>
      <c r="G205" s="232">
        <v>40</v>
      </c>
      <c r="H205" s="232">
        <v>48.19</v>
      </c>
      <c r="I205" s="232">
        <v>1</v>
      </c>
      <c r="J205" s="232"/>
      <c r="K205" s="232">
        <v>8</v>
      </c>
      <c r="L205" s="233">
        <v>31</v>
      </c>
      <c r="M205" s="232">
        <v>0</v>
      </c>
      <c r="N205" s="233"/>
      <c r="O205" s="230">
        <v>4</v>
      </c>
      <c r="P205" s="233"/>
      <c r="Q205" s="230">
        <v>6</v>
      </c>
      <c r="R205" s="233"/>
      <c r="S205" s="230">
        <v>0</v>
      </c>
      <c r="T205" s="233"/>
      <c r="U205" s="230">
        <v>0</v>
      </c>
      <c r="V205" s="233"/>
      <c r="W205" s="230">
        <v>0</v>
      </c>
      <c r="X205" s="233"/>
      <c r="Y205" s="230">
        <v>0</v>
      </c>
      <c r="Z205" s="233"/>
      <c r="AA205" s="230">
        <v>0</v>
      </c>
      <c r="AB205" s="233"/>
      <c r="AC205" s="230">
        <v>0</v>
      </c>
      <c r="AD205" s="233"/>
      <c r="AE205" s="230">
        <v>0</v>
      </c>
      <c r="AF205" s="233"/>
      <c r="AG205" s="230">
        <v>21</v>
      </c>
      <c r="AH205" s="233"/>
      <c r="AI205" s="24">
        <f t="shared" si="531"/>
        <v>83</v>
      </c>
    </row>
    <row r="206" spans="1:35" s="24" customFormat="1" x14ac:dyDescent="0.15">
      <c r="B206" s="25"/>
      <c r="C206" s="230" t="s">
        <v>162</v>
      </c>
      <c r="D206" s="231">
        <v>4</v>
      </c>
      <c r="E206" s="232">
        <v>227</v>
      </c>
      <c r="F206" s="232">
        <v>102</v>
      </c>
      <c r="G206" s="232">
        <v>125</v>
      </c>
      <c r="H206" s="232">
        <v>55.07</v>
      </c>
      <c r="I206" s="232">
        <v>0</v>
      </c>
      <c r="J206" s="232"/>
      <c r="K206" s="232">
        <v>4</v>
      </c>
      <c r="L206" s="233">
        <v>121</v>
      </c>
      <c r="M206" s="232">
        <v>2</v>
      </c>
      <c r="N206" s="233"/>
      <c r="O206" s="230">
        <v>78</v>
      </c>
      <c r="P206" s="233"/>
      <c r="Q206" s="230">
        <v>5</v>
      </c>
      <c r="R206" s="233"/>
      <c r="S206" s="230">
        <v>1</v>
      </c>
      <c r="T206" s="233"/>
      <c r="U206" s="230">
        <v>4</v>
      </c>
      <c r="V206" s="233"/>
      <c r="W206" s="230">
        <v>0</v>
      </c>
      <c r="X206" s="233"/>
      <c r="Y206" s="230">
        <v>0</v>
      </c>
      <c r="Z206" s="233"/>
      <c r="AA206" s="230">
        <v>0</v>
      </c>
      <c r="AB206" s="233"/>
      <c r="AC206" s="230">
        <v>3</v>
      </c>
      <c r="AD206" s="233"/>
      <c r="AE206" s="230">
        <v>0</v>
      </c>
      <c r="AF206" s="233"/>
      <c r="AG206" s="230">
        <v>28</v>
      </c>
      <c r="AH206" s="233"/>
      <c r="AI206" s="24">
        <f t="shared" si="531"/>
        <v>227</v>
      </c>
    </row>
    <row r="207" spans="1:35" s="24" customFormat="1" x14ac:dyDescent="0.15">
      <c r="B207" s="25"/>
      <c r="C207" s="230" t="s">
        <v>163</v>
      </c>
      <c r="D207" s="231">
        <v>5</v>
      </c>
      <c r="E207" s="232">
        <v>463</v>
      </c>
      <c r="F207" s="232">
        <v>260</v>
      </c>
      <c r="G207" s="232">
        <v>203</v>
      </c>
      <c r="H207" s="232">
        <v>43.84</v>
      </c>
      <c r="I207" s="232">
        <v>2</v>
      </c>
      <c r="J207" s="232"/>
      <c r="K207" s="232">
        <v>8</v>
      </c>
      <c r="L207" s="233">
        <v>193</v>
      </c>
      <c r="M207" s="232">
        <v>6</v>
      </c>
      <c r="N207" s="233"/>
      <c r="O207" s="230">
        <v>57</v>
      </c>
      <c r="P207" s="233"/>
      <c r="Q207" s="230">
        <v>17</v>
      </c>
      <c r="R207" s="233"/>
      <c r="S207" s="230">
        <v>6</v>
      </c>
      <c r="T207" s="233"/>
      <c r="U207" s="230">
        <v>0</v>
      </c>
      <c r="V207" s="233"/>
      <c r="W207" s="230">
        <v>1</v>
      </c>
      <c r="X207" s="233"/>
      <c r="Y207" s="230">
        <v>1</v>
      </c>
      <c r="Z207" s="233"/>
      <c r="AA207" s="230">
        <v>2</v>
      </c>
      <c r="AB207" s="233"/>
      <c r="AC207" s="230">
        <v>3</v>
      </c>
      <c r="AD207" s="233"/>
      <c r="AE207" s="230">
        <v>2</v>
      </c>
      <c r="AF207" s="233"/>
      <c r="AG207" s="230">
        <v>98</v>
      </c>
      <c r="AH207" s="233"/>
      <c r="AI207" s="24">
        <f t="shared" si="531"/>
        <v>463</v>
      </c>
    </row>
    <row r="208" spans="1:35" ht="15" x14ac:dyDescent="0.2">
      <c r="A208" s="26">
        <v>2</v>
      </c>
      <c r="B208" s="27" t="s">
        <v>186</v>
      </c>
      <c r="C208" s="65" t="s">
        <v>9</v>
      </c>
      <c r="D208" s="66"/>
      <c r="E208" s="68">
        <f>SUM(E209)</f>
        <v>426</v>
      </c>
      <c r="F208" s="68">
        <f t="shared" ref="F208" si="550">SUM(F209)</f>
        <v>120</v>
      </c>
      <c r="G208" s="68">
        <f t="shared" ref="G208" si="551">SUM(G209)</f>
        <v>306</v>
      </c>
      <c r="H208" s="69">
        <f>G208/E208</f>
        <v>0.71830985915492962</v>
      </c>
      <c r="I208" s="74">
        <f>SUM(I209)</f>
        <v>2</v>
      </c>
      <c r="J208" s="70">
        <f>I208/E208</f>
        <v>4.6948356807511738E-3</v>
      </c>
      <c r="K208" s="68">
        <f>SUM(K209)</f>
        <v>1</v>
      </c>
      <c r="L208" s="71">
        <f>SUM(L209)</f>
        <v>303</v>
      </c>
      <c r="M208" s="68">
        <f>SUM(M209)</f>
        <v>1</v>
      </c>
      <c r="N208" s="72">
        <f>M208/$L208</f>
        <v>3.3003300330033004E-3</v>
      </c>
      <c r="O208" s="65">
        <f>SUM(O209)</f>
        <v>213</v>
      </c>
      <c r="P208" s="72">
        <f>O208/$L208</f>
        <v>0.70297029702970293</v>
      </c>
      <c r="Q208" s="65">
        <f t="shared" ref="Q208" si="552">SUM(Q209)</f>
        <v>7</v>
      </c>
      <c r="R208" s="72">
        <f t="shared" ref="R208" si="553">Q208/$L208</f>
        <v>2.3102310231023101E-2</v>
      </c>
      <c r="S208" s="65">
        <f t="shared" ref="S208" si="554">SUM(S209)</f>
        <v>0</v>
      </c>
      <c r="T208" s="72">
        <f t="shared" ref="T208" si="555">S208/$L208</f>
        <v>0</v>
      </c>
      <c r="U208" s="65">
        <f t="shared" ref="U208" si="556">SUM(U209)</f>
        <v>1</v>
      </c>
      <c r="V208" s="72">
        <f t="shared" ref="V208" si="557">U208/$L208</f>
        <v>3.3003300330033004E-3</v>
      </c>
      <c r="W208" s="65">
        <f t="shared" ref="W208" si="558">SUM(W209)</f>
        <v>0</v>
      </c>
      <c r="X208" s="72">
        <f t="shared" ref="X208" si="559">W208/$L208</f>
        <v>0</v>
      </c>
      <c r="Y208" s="65">
        <f t="shared" ref="Y208" si="560">SUM(Y209)</f>
        <v>0</v>
      </c>
      <c r="Z208" s="72">
        <f t="shared" ref="Z208" si="561">Y208/$L208</f>
        <v>0</v>
      </c>
      <c r="AA208" s="65">
        <f t="shared" ref="AA208" si="562">SUM(AA209)</f>
        <v>0</v>
      </c>
      <c r="AB208" s="72">
        <f t="shared" ref="AB208" si="563">AA208/$L208</f>
        <v>0</v>
      </c>
      <c r="AC208" s="65">
        <f t="shared" ref="AC208" si="564">SUM(AC209)</f>
        <v>0</v>
      </c>
      <c r="AD208" s="72">
        <f t="shared" ref="AD208" si="565">AC208/$L208</f>
        <v>0</v>
      </c>
      <c r="AE208" s="65">
        <f t="shared" ref="AE208" si="566">SUM(AE209)</f>
        <v>2</v>
      </c>
      <c r="AF208" s="72">
        <f t="shared" ref="AF208" si="567">AE208/$L208</f>
        <v>6.6006600660066007E-3</v>
      </c>
      <c r="AG208" s="65">
        <f t="shared" ref="AG208" si="568">SUM(AG209)</f>
        <v>79</v>
      </c>
      <c r="AH208" s="72">
        <f t="shared" ref="AH208" si="569">AG208/$L208</f>
        <v>0.26072607260726072</v>
      </c>
      <c r="AI208">
        <f t="shared" si="531"/>
        <v>0</v>
      </c>
    </row>
    <row r="209" spans="1:35" s="24" customFormat="1" x14ac:dyDescent="0.15">
      <c r="B209" s="25"/>
      <c r="C209" s="230" t="s">
        <v>158</v>
      </c>
      <c r="D209" s="231">
        <v>1</v>
      </c>
      <c r="E209" s="232">
        <v>426</v>
      </c>
      <c r="F209" s="232">
        <v>120</v>
      </c>
      <c r="G209" s="232">
        <v>306</v>
      </c>
      <c r="H209" s="232">
        <v>71.83</v>
      </c>
      <c r="I209" s="232">
        <v>2</v>
      </c>
      <c r="J209" s="232"/>
      <c r="K209" s="232">
        <v>1</v>
      </c>
      <c r="L209" s="233">
        <v>303</v>
      </c>
      <c r="M209" s="232">
        <v>1</v>
      </c>
      <c r="N209" s="233"/>
      <c r="O209" s="230">
        <v>213</v>
      </c>
      <c r="P209" s="233"/>
      <c r="Q209" s="230">
        <v>7</v>
      </c>
      <c r="R209" s="233"/>
      <c r="S209" s="230">
        <v>0</v>
      </c>
      <c r="T209" s="233"/>
      <c r="U209" s="230">
        <v>1</v>
      </c>
      <c r="V209" s="233"/>
      <c r="W209" s="230">
        <v>0</v>
      </c>
      <c r="X209" s="233"/>
      <c r="Y209" s="230">
        <v>0</v>
      </c>
      <c r="Z209" s="233"/>
      <c r="AA209" s="230">
        <v>0</v>
      </c>
      <c r="AB209" s="233"/>
      <c r="AC209" s="230">
        <v>0</v>
      </c>
      <c r="AD209" s="233"/>
      <c r="AE209" s="230">
        <v>2</v>
      </c>
      <c r="AF209" s="233"/>
      <c r="AG209" s="230">
        <v>79</v>
      </c>
      <c r="AH209" s="233"/>
      <c r="AI209" s="24">
        <f t="shared" si="531"/>
        <v>426</v>
      </c>
    </row>
    <row r="210" spans="1:35" x14ac:dyDescent="0.15">
      <c r="A210" s="24">
        <v>1</v>
      </c>
      <c r="B210" s="25" t="s">
        <v>182</v>
      </c>
      <c r="C210" s="65" t="s">
        <v>10</v>
      </c>
      <c r="D210" s="66"/>
      <c r="E210" s="68">
        <f>SUM(E211:E212)</f>
        <v>487</v>
      </c>
      <c r="F210" s="68">
        <f>SUM(F211:F212)</f>
        <v>210</v>
      </c>
      <c r="G210" s="68">
        <f>SUM(G211:G212)</f>
        <v>277</v>
      </c>
      <c r="H210" s="69">
        <f>G210/E210</f>
        <v>0.56878850102669409</v>
      </c>
      <c r="I210" s="74">
        <f>SUM(I211:I212)</f>
        <v>16</v>
      </c>
      <c r="J210" s="70">
        <f>I210/E210</f>
        <v>3.2854209445585217E-2</v>
      </c>
      <c r="K210" s="68">
        <f>SUM(K211:K212)</f>
        <v>3</v>
      </c>
      <c r="L210" s="71">
        <f>SUM(L211:L212)</f>
        <v>258</v>
      </c>
      <c r="M210" s="68">
        <f>SUM(M211:M212)</f>
        <v>3</v>
      </c>
      <c r="N210" s="72">
        <f>M210/$L210</f>
        <v>1.1627906976744186E-2</v>
      </c>
      <c r="O210" s="65">
        <f>SUM(O211:O212)</f>
        <v>149</v>
      </c>
      <c r="P210" s="72">
        <f>O210/$L210</f>
        <v>0.57751937984496127</v>
      </c>
      <c r="Q210" s="65">
        <f t="shared" ref="Q210" si="570">SUM(Q211:Q212)</f>
        <v>5</v>
      </c>
      <c r="R210" s="72">
        <f t="shared" ref="R210" si="571">Q210/$L210</f>
        <v>1.937984496124031E-2</v>
      </c>
      <c r="S210" s="65">
        <f t="shared" ref="S210" si="572">SUM(S211:S212)</f>
        <v>0</v>
      </c>
      <c r="T210" s="72">
        <f t="shared" ref="T210" si="573">S210/$L210</f>
        <v>0</v>
      </c>
      <c r="U210" s="65">
        <f t="shared" ref="U210" si="574">SUM(U211:U212)</f>
        <v>3</v>
      </c>
      <c r="V210" s="72">
        <f t="shared" ref="V210" si="575">U210/$L210</f>
        <v>1.1627906976744186E-2</v>
      </c>
      <c r="W210" s="65">
        <f t="shared" ref="W210" si="576">SUM(W211:W212)</f>
        <v>5</v>
      </c>
      <c r="X210" s="72">
        <f t="shared" ref="X210" si="577">W210/$L210</f>
        <v>1.937984496124031E-2</v>
      </c>
      <c r="Y210" s="65">
        <f t="shared" ref="Y210" si="578">SUM(Y211:Y212)</f>
        <v>3</v>
      </c>
      <c r="Z210" s="72">
        <f t="shared" ref="Z210" si="579">Y210/$L210</f>
        <v>1.1627906976744186E-2</v>
      </c>
      <c r="AA210" s="65">
        <f t="shared" ref="AA210" si="580">SUM(AA211:AA212)</f>
        <v>0</v>
      </c>
      <c r="AB210" s="72">
        <f t="shared" ref="AB210" si="581">AA210/$L210</f>
        <v>0</v>
      </c>
      <c r="AC210" s="65">
        <f t="shared" ref="AC210" si="582">SUM(AC211:AC212)</f>
        <v>3</v>
      </c>
      <c r="AD210" s="72">
        <f t="shared" ref="AD210" si="583">AC210/$L210</f>
        <v>1.1627906976744186E-2</v>
      </c>
      <c r="AE210" s="65">
        <f t="shared" ref="AE210" si="584">SUM(AE211:AE212)</f>
        <v>18</v>
      </c>
      <c r="AF210" s="72">
        <f t="shared" ref="AF210" si="585">AE210/$L210</f>
        <v>6.9767441860465115E-2</v>
      </c>
      <c r="AG210" s="65">
        <f t="shared" ref="AG210" si="586">SUM(AG211:AG212)</f>
        <v>69</v>
      </c>
      <c r="AH210" s="72">
        <f t="shared" ref="AH210" si="587">AG210/$L210</f>
        <v>0.26744186046511625</v>
      </c>
      <c r="AI210">
        <f t="shared" si="531"/>
        <v>0</v>
      </c>
    </row>
    <row r="211" spans="1:35" s="24" customFormat="1" x14ac:dyDescent="0.15">
      <c r="B211" s="25"/>
      <c r="C211" s="230" t="s">
        <v>44</v>
      </c>
      <c r="D211" s="231">
        <v>1</v>
      </c>
      <c r="E211" s="232">
        <v>313</v>
      </c>
      <c r="F211" s="232">
        <v>143</v>
      </c>
      <c r="G211" s="232">
        <v>170</v>
      </c>
      <c r="H211" s="232">
        <v>54.31</v>
      </c>
      <c r="I211" s="232">
        <v>8</v>
      </c>
      <c r="J211" s="232"/>
      <c r="K211" s="232">
        <v>3</v>
      </c>
      <c r="L211" s="233">
        <v>159</v>
      </c>
      <c r="M211" s="232">
        <v>2</v>
      </c>
      <c r="N211" s="233"/>
      <c r="O211" s="230">
        <v>109</v>
      </c>
      <c r="P211" s="233"/>
      <c r="Q211" s="230">
        <v>3</v>
      </c>
      <c r="R211" s="233"/>
      <c r="S211" s="230">
        <v>0</v>
      </c>
      <c r="T211" s="233"/>
      <c r="U211" s="230">
        <v>3</v>
      </c>
      <c r="V211" s="233"/>
      <c r="W211" s="230">
        <v>4</v>
      </c>
      <c r="X211" s="233"/>
      <c r="Y211" s="230">
        <v>2</v>
      </c>
      <c r="Z211" s="233"/>
      <c r="AA211" s="230">
        <v>0</v>
      </c>
      <c r="AB211" s="233"/>
      <c r="AC211" s="230">
        <v>3</v>
      </c>
      <c r="AD211" s="233"/>
      <c r="AE211" s="230">
        <v>5</v>
      </c>
      <c r="AF211" s="233"/>
      <c r="AG211" s="230">
        <v>28</v>
      </c>
      <c r="AH211" s="233"/>
      <c r="AI211" s="24">
        <f t="shared" si="531"/>
        <v>313</v>
      </c>
    </row>
    <row r="212" spans="1:35" s="24" customFormat="1" x14ac:dyDescent="0.15">
      <c r="B212" s="25"/>
      <c r="C212" s="230" t="s">
        <v>164</v>
      </c>
      <c r="D212" s="231">
        <v>2</v>
      </c>
      <c r="E212" s="232">
        <v>174</v>
      </c>
      <c r="F212" s="232">
        <v>67</v>
      </c>
      <c r="G212" s="232">
        <v>107</v>
      </c>
      <c r="H212" s="232">
        <v>61.49</v>
      </c>
      <c r="I212" s="232">
        <v>8</v>
      </c>
      <c r="J212" s="232"/>
      <c r="K212" s="232">
        <v>0</v>
      </c>
      <c r="L212" s="233">
        <v>99</v>
      </c>
      <c r="M212" s="232">
        <v>1</v>
      </c>
      <c r="N212" s="233"/>
      <c r="O212" s="230">
        <v>40</v>
      </c>
      <c r="P212" s="233"/>
      <c r="Q212" s="230">
        <v>2</v>
      </c>
      <c r="R212" s="233"/>
      <c r="S212" s="230">
        <v>0</v>
      </c>
      <c r="T212" s="233"/>
      <c r="U212" s="230">
        <v>0</v>
      </c>
      <c r="V212" s="233"/>
      <c r="W212" s="230">
        <v>1</v>
      </c>
      <c r="X212" s="233"/>
      <c r="Y212" s="230">
        <v>1</v>
      </c>
      <c r="Z212" s="233"/>
      <c r="AA212" s="230">
        <v>0</v>
      </c>
      <c r="AB212" s="233"/>
      <c r="AC212" s="230">
        <v>0</v>
      </c>
      <c r="AD212" s="233"/>
      <c r="AE212" s="230">
        <v>13</v>
      </c>
      <c r="AF212" s="233"/>
      <c r="AG212" s="230">
        <v>41</v>
      </c>
      <c r="AH212" s="233"/>
      <c r="AI212" s="24">
        <f t="shared" si="531"/>
        <v>174</v>
      </c>
    </row>
    <row r="213" spans="1:35" ht="15" x14ac:dyDescent="0.2">
      <c r="A213" s="26">
        <v>2</v>
      </c>
      <c r="B213" s="27" t="s">
        <v>186</v>
      </c>
      <c r="C213" s="65" t="s">
        <v>11</v>
      </c>
      <c r="D213" s="66"/>
      <c r="E213" s="68">
        <f>SUM(E214:E216)</f>
        <v>685</v>
      </c>
      <c r="F213" s="68">
        <f t="shared" ref="F213" si="588">SUM(F214:F216)</f>
        <v>285</v>
      </c>
      <c r="G213" s="68">
        <f t="shared" ref="G213" si="589">SUM(G214:G216)</f>
        <v>400</v>
      </c>
      <c r="H213" s="69">
        <f>G213/E213</f>
        <v>0.58394160583941601</v>
      </c>
      <c r="I213" s="74">
        <f>SUM(I214:I216)</f>
        <v>18</v>
      </c>
      <c r="J213" s="70">
        <f>I213/E213</f>
        <v>2.6277372262773723E-2</v>
      </c>
      <c r="K213" s="68">
        <f t="shared" ref="K213" si="590">SUM(K214:K216)</f>
        <v>5</v>
      </c>
      <c r="L213" s="71">
        <f t="shared" ref="L213" si="591">SUM(L214:L216)</f>
        <v>377</v>
      </c>
      <c r="M213" s="68">
        <f t="shared" ref="M213" si="592">SUM(M214:M216)</f>
        <v>4</v>
      </c>
      <c r="N213" s="72">
        <f>M213/$L213</f>
        <v>1.0610079575596816E-2</v>
      </c>
      <c r="O213" s="65">
        <f t="shared" ref="O213:AG213" si="593">SUM(O214:O216)</f>
        <v>134</v>
      </c>
      <c r="P213" s="72">
        <f>O213/$L213</f>
        <v>0.35543766578249336</v>
      </c>
      <c r="Q213" s="65">
        <f t="shared" si="593"/>
        <v>13</v>
      </c>
      <c r="R213" s="72">
        <f t="shared" ref="R213" si="594">Q213/$L213</f>
        <v>3.4482758620689655E-2</v>
      </c>
      <c r="S213" s="65">
        <f t="shared" si="593"/>
        <v>9</v>
      </c>
      <c r="T213" s="72">
        <f t="shared" ref="T213" si="595">S213/$L213</f>
        <v>2.3872679045092837E-2</v>
      </c>
      <c r="U213" s="65">
        <f t="shared" si="593"/>
        <v>4</v>
      </c>
      <c r="V213" s="72">
        <f t="shared" ref="V213" si="596">U213/$L213</f>
        <v>1.0610079575596816E-2</v>
      </c>
      <c r="W213" s="65">
        <f t="shared" si="593"/>
        <v>3</v>
      </c>
      <c r="X213" s="72">
        <f t="shared" ref="X213" si="597">W213/$L213</f>
        <v>7.9575596816976128E-3</v>
      </c>
      <c r="Y213" s="65">
        <f t="shared" si="593"/>
        <v>0</v>
      </c>
      <c r="Z213" s="72">
        <f t="shared" ref="Z213" si="598">Y213/$L213</f>
        <v>0</v>
      </c>
      <c r="AA213" s="65">
        <f t="shared" si="593"/>
        <v>1</v>
      </c>
      <c r="AB213" s="72">
        <f t="shared" ref="AB213" si="599">AA213/$L213</f>
        <v>2.6525198938992041E-3</v>
      </c>
      <c r="AC213" s="65">
        <f t="shared" si="593"/>
        <v>8</v>
      </c>
      <c r="AD213" s="72">
        <f t="shared" ref="AD213" si="600">AC213/$L213</f>
        <v>2.1220159151193633E-2</v>
      </c>
      <c r="AE213" s="65">
        <f t="shared" si="593"/>
        <v>2</v>
      </c>
      <c r="AF213" s="72">
        <f t="shared" ref="AF213" si="601">AE213/$L213</f>
        <v>5.3050397877984082E-3</v>
      </c>
      <c r="AG213" s="65">
        <f t="shared" si="593"/>
        <v>199</v>
      </c>
      <c r="AH213" s="72">
        <f t="shared" ref="AH213" si="602">AG213/$L213</f>
        <v>0.52785145888594165</v>
      </c>
      <c r="AI213">
        <f t="shared" si="531"/>
        <v>0</v>
      </c>
    </row>
    <row r="214" spans="1:35" s="24" customFormat="1" x14ac:dyDescent="0.15">
      <c r="B214" s="25"/>
      <c r="C214" s="230" t="s">
        <v>165</v>
      </c>
      <c r="D214" s="231">
        <v>1</v>
      </c>
      <c r="E214" s="232">
        <v>237</v>
      </c>
      <c r="F214" s="232">
        <v>65</v>
      </c>
      <c r="G214" s="232">
        <v>172</v>
      </c>
      <c r="H214" s="232">
        <v>72.569999999999993</v>
      </c>
      <c r="I214" s="232">
        <v>9</v>
      </c>
      <c r="J214" s="232"/>
      <c r="K214" s="232">
        <v>0</v>
      </c>
      <c r="L214" s="233">
        <v>163</v>
      </c>
      <c r="M214" s="232">
        <v>0</v>
      </c>
      <c r="N214" s="233"/>
      <c r="O214" s="230">
        <v>51</v>
      </c>
      <c r="P214" s="233"/>
      <c r="Q214" s="230">
        <v>5</v>
      </c>
      <c r="R214" s="233"/>
      <c r="S214" s="230">
        <v>3</v>
      </c>
      <c r="T214" s="233"/>
      <c r="U214" s="230">
        <v>1</v>
      </c>
      <c r="V214" s="233"/>
      <c r="W214" s="230">
        <v>1</v>
      </c>
      <c r="X214" s="233"/>
      <c r="Y214" s="230">
        <v>0</v>
      </c>
      <c r="Z214" s="233"/>
      <c r="AA214" s="230">
        <v>1</v>
      </c>
      <c r="AB214" s="233"/>
      <c r="AC214" s="230">
        <v>6</v>
      </c>
      <c r="AD214" s="233"/>
      <c r="AE214" s="230">
        <v>0</v>
      </c>
      <c r="AF214" s="233"/>
      <c r="AG214" s="230">
        <v>95</v>
      </c>
      <c r="AH214" s="233"/>
      <c r="AI214" s="24">
        <f t="shared" si="531"/>
        <v>237</v>
      </c>
    </row>
    <row r="215" spans="1:35" s="24" customFormat="1" x14ac:dyDescent="0.15">
      <c r="B215" s="25"/>
      <c r="C215" s="230" t="s">
        <v>166</v>
      </c>
      <c r="D215" s="231">
        <v>2</v>
      </c>
      <c r="E215" s="232">
        <v>269</v>
      </c>
      <c r="F215" s="232">
        <v>132</v>
      </c>
      <c r="G215" s="232">
        <v>137</v>
      </c>
      <c r="H215" s="232">
        <v>50.93</v>
      </c>
      <c r="I215" s="232">
        <v>7</v>
      </c>
      <c r="J215" s="232"/>
      <c r="K215" s="232">
        <v>0</v>
      </c>
      <c r="L215" s="233">
        <v>130</v>
      </c>
      <c r="M215" s="232">
        <v>2</v>
      </c>
      <c r="N215" s="233"/>
      <c r="O215" s="230">
        <v>46</v>
      </c>
      <c r="P215" s="233"/>
      <c r="Q215" s="230">
        <v>6</v>
      </c>
      <c r="R215" s="233"/>
      <c r="S215" s="230">
        <v>5</v>
      </c>
      <c r="T215" s="233"/>
      <c r="U215" s="230">
        <v>0</v>
      </c>
      <c r="V215" s="233"/>
      <c r="W215" s="230">
        <v>1</v>
      </c>
      <c r="X215" s="233"/>
      <c r="Y215" s="230">
        <v>0</v>
      </c>
      <c r="Z215" s="233"/>
      <c r="AA215" s="230">
        <v>0</v>
      </c>
      <c r="AB215" s="233"/>
      <c r="AC215" s="230">
        <v>1</v>
      </c>
      <c r="AD215" s="233"/>
      <c r="AE215" s="230">
        <v>1</v>
      </c>
      <c r="AF215" s="233"/>
      <c r="AG215" s="230">
        <v>68</v>
      </c>
      <c r="AH215" s="233"/>
      <c r="AI215" s="24">
        <f t="shared" si="531"/>
        <v>269</v>
      </c>
    </row>
    <row r="216" spans="1:35" s="24" customFormat="1" x14ac:dyDescent="0.15">
      <c r="B216" s="25"/>
      <c r="C216" s="230" t="s">
        <v>167</v>
      </c>
      <c r="D216" s="231">
        <v>3</v>
      </c>
      <c r="E216" s="232">
        <v>179</v>
      </c>
      <c r="F216" s="232">
        <v>88</v>
      </c>
      <c r="G216" s="232">
        <v>91</v>
      </c>
      <c r="H216" s="232">
        <v>50.84</v>
      </c>
      <c r="I216" s="232">
        <v>2</v>
      </c>
      <c r="J216" s="232"/>
      <c r="K216" s="232">
        <v>5</v>
      </c>
      <c r="L216" s="233">
        <v>84</v>
      </c>
      <c r="M216" s="232">
        <v>2</v>
      </c>
      <c r="N216" s="233"/>
      <c r="O216" s="230">
        <v>37</v>
      </c>
      <c r="P216" s="233"/>
      <c r="Q216" s="230">
        <v>2</v>
      </c>
      <c r="R216" s="233"/>
      <c r="S216" s="230">
        <v>1</v>
      </c>
      <c r="T216" s="233"/>
      <c r="U216" s="230">
        <v>3</v>
      </c>
      <c r="V216" s="233"/>
      <c r="W216" s="230">
        <v>1</v>
      </c>
      <c r="X216" s="233"/>
      <c r="Y216" s="230">
        <v>0</v>
      </c>
      <c r="Z216" s="233"/>
      <c r="AA216" s="230">
        <v>0</v>
      </c>
      <c r="AB216" s="233"/>
      <c r="AC216" s="230">
        <v>1</v>
      </c>
      <c r="AD216" s="233"/>
      <c r="AE216" s="230">
        <v>1</v>
      </c>
      <c r="AF216" s="233"/>
      <c r="AG216" s="230">
        <v>36</v>
      </c>
      <c r="AH216" s="233"/>
      <c r="AI216" s="24">
        <f t="shared" si="531"/>
        <v>179</v>
      </c>
    </row>
    <row r="217" spans="1:35" ht="15" x14ac:dyDescent="0.2">
      <c r="A217" s="26">
        <v>2</v>
      </c>
      <c r="B217" s="27" t="s">
        <v>186</v>
      </c>
      <c r="C217" s="65" t="s">
        <v>12</v>
      </c>
      <c r="D217" s="66"/>
      <c r="E217" s="68">
        <f>SUM(E218:E220)</f>
        <v>1986</v>
      </c>
      <c r="F217" s="68">
        <f t="shared" ref="F217" si="603">SUM(F218:F220)</f>
        <v>706</v>
      </c>
      <c r="G217" s="68">
        <f t="shared" ref="G217" si="604">SUM(G218:G220)</f>
        <v>1280</v>
      </c>
      <c r="H217" s="69">
        <f>G217/E217</f>
        <v>0.64451158106747231</v>
      </c>
      <c r="I217" s="74">
        <f>SUM(I218:I220)</f>
        <v>18</v>
      </c>
      <c r="J217" s="70">
        <f>I217/E217</f>
        <v>9.0634441087613302E-3</v>
      </c>
      <c r="K217" s="68">
        <f t="shared" ref="K217" si="605">SUM(K218:K220)</f>
        <v>10</v>
      </c>
      <c r="L217" s="71">
        <f t="shared" ref="L217" si="606">SUM(L218:L220)</f>
        <v>1252</v>
      </c>
      <c r="M217" s="68">
        <f t="shared" ref="M217" si="607">SUM(M218:M220)</f>
        <v>19</v>
      </c>
      <c r="N217" s="72">
        <f>M217/$L217</f>
        <v>1.5175718849840255E-2</v>
      </c>
      <c r="O217" s="65">
        <f t="shared" ref="O217:AG217" si="608">SUM(O218:O220)</f>
        <v>395</v>
      </c>
      <c r="P217" s="72">
        <f>O217/$L217</f>
        <v>0.31549520766773165</v>
      </c>
      <c r="Q217" s="65">
        <f t="shared" si="608"/>
        <v>55</v>
      </c>
      <c r="R217" s="72">
        <f t="shared" ref="R217" si="609">Q217/$L217</f>
        <v>4.3929712460063899E-2</v>
      </c>
      <c r="S217" s="65">
        <f t="shared" si="608"/>
        <v>5</v>
      </c>
      <c r="T217" s="72">
        <f t="shared" ref="T217" si="610">S217/$L217</f>
        <v>3.9936102236421724E-3</v>
      </c>
      <c r="U217" s="65">
        <f t="shared" si="608"/>
        <v>6</v>
      </c>
      <c r="V217" s="72">
        <f t="shared" ref="V217" si="611">U217/$L217</f>
        <v>4.7923322683706068E-3</v>
      </c>
      <c r="W217" s="65">
        <f t="shared" si="608"/>
        <v>10</v>
      </c>
      <c r="X217" s="72">
        <f t="shared" ref="X217" si="612">W217/$L217</f>
        <v>7.9872204472843447E-3</v>
      </c>
      <c r="Y217" s="65">
        <f t="shared" si="608"/>
        <v>1</v>
      </c>
      <c r="Z217" s="72">
        <f t="shared" ref="Z217" si="613">Y217/$L217</f>
        <v>7.9872204472843447E-4</v>
      </c>
      <c r="AA217" s="65">
        <f t="shared" si="608"/>
        <v>0</v>
      </c>
      <c r="AB217" s="72">
        <f t="shared" ref="AB217" si="614">AA217/$L217</f>
        <v>0</v>
      </c>
      <c r="AC217" s="65">
        <f t="shared" si="608"/>
        <v>24</v>
      </c>
      <c r="AD217" s="72">
        <f t="shared" ref="AD217" si="615">AC217/$L217</f>
        <v>1.9169329073482427E-2</v>
      </c>
      <c r="AE217" s="65">
        <f t="shared" si="608"/>
        <v>10</v>
      </c>
      <c r="AF217" s="72">
        <f t="shared" ref="AF217" si="616">AE217/$L217</f>
        <v>7.9872204472843447E-3</v>
      </c>
      <c r="AG217" s="65">
        <f t="shared" si="608"/>
        <v>727</v>
      </c>
      <c r="AH217" s="72">
        <f t="shared" ref="AH217" si="617">AG217/$L217</f>
        <v>0.58067092651757191</v>
      </c>
      <c r="AI217">
        <f t="shared" si="531"/>
        <v>0</v>
      </c>
    </row>
    <row r="218" spans="1:35" s="24" customFormat="1" x14ac:dyDescent="0.15">
      <c r="B218" s="25"/>
      <c r="C218" s="230" t="s">
        <v>168</v>
      </c>
      <c r="D218" s="231">
        <v>1</v>
      </c>
      <c r="E218" s="232">
        <v>978</v>
      </c>
      <c r="F218" s="232">
        <v>293</v>
      </c>
      <c r="G218" s="232">
        <v>685</v>
      </c>
      <c r="H218" s="232">
        <v>70.400000000000006</v>
      </c>
      <c r="I218" s="232">
        <v>18</v>
      </c>
      <c r="J218" s="232"/>
      <c r="K218" s="232">
        <v>0</v>
      </c>
      <c r="L218" s="233">
        <v>667</v>
      </c>
      <c r="M218" s="232">
        <v>11</v>
      </c>
      <c r="N218" s="233"/>
      <c r="O218" s="230">
        <v>222</v>
      </c>
      <c r="P218" s="233"/>
      <c r="Q218" s="230">
        <v>35</v>
      </c>
      <c r="R218" s="233"/>
      <c r="S218" s="230">
        <v>3</v>
      </c>
      <c r="T218" s="233"/>
      <c r="U218" s="230">
        <v>1</v>
      </c>
      <c r="V218" s="233"/>
      <c r="W218" s="230">
        <v>7</v>
      </c>
      <c r="X218" s="233"/>
      <c r="Y218" s="230">
        <v>0</v>
      </c>
      <c r="Z218" s="233"/>
      <c r="AA218" s="230">
        <v>0</v>
      </c>
      <c r="AB218" s="233"/>
      <c r="AC218" s="230">
        <v>17</v>
      </c>
      <c r="AD218" s="233"/>
      <c r="AE218" s="230">
        <v>3</v>
      </c>
      <c r="AF218" s="233"/>
      <c r="AG218" s="230">
        <v>368</v>
      </c>
      <c r="AH218" s="233"/>
      <c r="AI218" s="24">
        <f t="shared" si="531"/>
        <v>978</v>
      </c>
    </row>
    <row r="219" spans="1:35" s="24" customFormat="1" x14ac:dyDescent="0.15">
      <c r="B219" s="25"/>
      <c r="C219" s="230" t="s">
        <v>169</v>
      </c>
      <c r="D219" s="231">
        <v>2</v>
      </c>
      <c r="E219" s="232">
        <v>643</v>
      </c>
      <c r="F219" s="232">
        <v>281</v>
      </c>
      <c r="G219" s="232">
        <v>362</v>
      </c>
      <c r="H219" s="232">
        <v>56.3</v>
      </c>
      <c r="I219" s="232">
        <v>0</v>
      </c>
      <c r="J219" s="232"/>
      <c r="K219" s="232">
        <v>3</v>
      </c>
      <c r="L219" s="233">
        <v>359</v>
      </c>
      <c r="M219" s="232">
        <v>6</v>
      </c>
      <c r="N219" s="233"/>
      <c r="O219" s="230">
        <v>110</v>
      </c>
      <c r="P219" s="233"/>
      <c r="Q219" s="230">
        <v>13</v>
      </c>
      <c r="R219" s="233"/>
      <c r="S219" s="230">
        <v>2</v>
      </c>
      <c r="T219" s="233"/>
      <c r="U219" s="230">
        <v>4</v>
      </c>
      <c r="V219" s="233"/>
      <c r="W219" s="230">
        <v>3</v>
      </c>
      <c r="X219" s="233"/>
      <c r="Y219" s="230">
        <v>0</v>
      </c>
      <c r="Z219" s="233"/>
      <c r="AA219" s="230">
        <v>0</v>
      </c>
      <c r="AB219" s="233"/>
      <c r="AC219" s="230">
        <v>7</v>
      </c>
      <c r="AD219" s="233"/>
      <c r="AE219" s="230">
        <v>4</v>
      </c>
      <c r="AF219" s="233"/>
      <c r="AG219" s="230">
        <v>210</v>
      </c>
      <c r="AH219" s="233"/>
      <c r="AI219" s="24">
        <f t="shared" si="531"/>
        <v>643</v>
      </c>
    </row>
    <row r="220" spans="1:35" s="24" customFormat="1" x14ac:dyDescent="0.15">
      <c r="B220" s="25"/>
      <c r="C220" s="230" t="s">
        <v>170</v>
      </c>
      <c r="D220" s="231">
        <v>3</v>
      </c>
      <c r="E220" s="232">
        <v>365</v>
      </c>
      <c r="F220" s="232">
        <v>132</v>
      </c>
      <c r="G220" s="232">
        <v>233</v>
      </c>
      <c r="H220" s="232">
        <v>63.84</v>
      </c>
      <c r="I220" s="232">
        <v>0</v>
      </c>
      <c r="J220" s="232"/>
      <c r="K220" s="232">
        <v>7</v>
      </c>
      <c r="L220" s="233">
        <v>226</v>
      </c>
      <c r="M220" s="232">
        <v>2</v>
      </c>
      <c r="N220" s="233"/>
      <c r="O220" s="230">
        <v>63</v>
      </c>
      <c r="P220" s="233"/>
      <c r="Q220" s="230">
        <v>7</v>
      </c>
      <c r="R220" s="233"/>
      <c r="S220" s="230">
        <v>0</v>
      </c>
      <c r="T220" s="233"/>
      <c r="U220" s="230">
        <v>1</v>
      </c>
      <c r="V220" s="233"/>
      <c r="W220" s="230">
        <v>0</v>
      </c>
      <c r="X220" s="233"/>
      <c r="Y220" s="230">
        <v>1</v>
      </c>
      <c r="Z220" s="233"/>
      <c r="AA220" s="230">
        <v>0</v>
      </c>
      <c r="AB220" s="233"/>
      <c r="AC220" s="230">
        <v>0</v>
      </c>
      <c r="AD220" s="233"/>
      <c r="AE220" s="230">
        <v>3</v>
      </c>
      <c r="AF220" s="233"/>
      <c r="AG220" s="230">
        <v>149</v>
      </c>
      <c r="AH220" s="233"/>
      <c r="AI220" s="24">
        <f t="shared" si="531"/>
        <v>365</v>
      </c>
    </row>
    <row r="221" spans="1:35" x14ac:dyDescent="0.15">
      <c r="A221" s="24">
        <v>3</v>
      </c>
      <c r="B221" s="25" t="s">
        <v>184</v>
      </c>
      <c r="C221" s="65" t="s">
        <v>13</v>
      </c>
      <c r="D221" s="66"/>
      <c r="E221" s="68">
        <f>SUM(E222:E229)</f>
        <v>4637</v>
      </c>
      <c r="F221" s="68">
        <f>SUM(F222:F229)</f>
        <v>3191</v>
      </c>
      <c r="G221" s="68">
        <f>SUM(G222:G229)</f>
        <v>1446</v>
      </c>
      <c r="H221" s="69">
        <f>G221/E221</f>
        <v>0.3118395514341169</v>
      </c>
      <c r="I221" s="74">
        <f>SUM(I222:I229)</f>
        <v>34</v>
      </c>
      <c r="J221" s="70">
        <f>I221/E221</f>
        <v>7.332326935518654E-3</v>
      </c>
      <c r="K221" s="68">
        <f>SUM(K222:K229)</f>
        <v>83</v>
      </c>
      <c r="L221" s="71">
        <f>SUM(L222:L229)</f>
        <v>1329</v>
      </c>
      <c r="M221" s="68">
        <f>SUM(M222:M229)</f>
        <v>33</v>
      </c>
      <c r="N221" s="72">
        <f>M221/$L221</f>
        <v>2.4830699774266364E-2</v>
      </c>
      <c r="O221" s="65">
        <f>SUM(O222:O229)</f>
        <v>649</v>
      </c>
      <c r="P221" s="72">
        <f>O221/$L221</f>
        <v>0.48833709556057187</v>
      </c>
      <c r="Q221" s="65">
        <f t="shared" ref="Q221" si="618">SUM(Q222:Q229)</f>
        <v>161</v>
      </c>
      <c r="R221" s="72">
        <f t="shared" ref="R221" si="619">Q221/$L221</f>
        <v>0.12114371708051166</v>
      </c>
      <c r="S221" s="65">
        <f t="shared" ref="S221" si="620">SUM(S222:S229)</f>
        <v>30</v>
      </c>
      <c r="T221" s="72">
        <f t="shared" ref="T221" si="621">S221/$L221</f>
        <v>2.2573363431151242E-2</v>
      </c>
      <c r="U221" s="65">
        <f t="shared" ref="U221" si="622">SUM(U222:U229)</f>
        <v>24</v>
      </c>
      <c r="V221" s="72">
        <f t="shared" ref="V221" si="623">U221/$L221</f>
        <v>1.8058690744920992E-2</v>
      </c>
      <c r="W221" s="65">
        <f t="shared" ref="W221" si="624">SUM(W222:W229)</f>
        <v>8</v>
      </c>
      <c r="X221" s="72">
        <f t="shared" ref="X221" si="625">W221/$L221</f>
        <v>6.0195635816403309E-3</v>
      </c>
      <c r="Y221" s="65">
        <f t="shared" ref="Y221" si="626">SUM(Y222:Y229)</f>
        <v>9</v>
      </c>
      <c r="Z221" s="72">
        <f t="shared" ref="Z221" si="627">Y221/$L221</f>
        <v>6.7720090293453723E-3</v>
      </c>
      <c r="AA221" s="65">
        <f t="shared" ref="AA221" si="628">SUM(AA222:AA229)</f>
        <v>3</v>
      </c>
      <c r="AB221" s="72">
        <f t="shared" ref="AB221" si="629">AA221/$L221</f>
        <v>2.257336343115124E-3</v>
      </c>
      <c r="AC221" s="65">
        <f t="shared" ref="AC221" si="630">SUM(AC222:AC229)</f>
        <v>71</v>
      </c>
      <c r="AD221" s="72">
        <f t="shared" ref="AD221" si="631">AC221/$L221</f>
        <v>5.3423626787057941E-2</v>
      </c>
      <c r="AE221" s="65">
        <f t="shared" ref="AE221" si="632">SUM(AE222:AE229)</f>
        <v>19</v>
      </c>
      <c r="AF221" s="72">
        <f t="shared" ref="AF221" si="633">AE221/$L221</f>
        <v>1.4296463506395787E-2</v>
      </c>
      <c r="AG221" s="65">
        <f t="shared" ref="AG221" si="634">SUM(AG222:AG229)</f>
        <v>322</v>
      </c>
      <c r="AH221" s="72">
        <f t="shared" ref="AH221" si="635">AG221/$L221</f>
        <v>0.24228743416102333</v>
      </c>
      <c r="AI221">
        <f t="shared" si="531"/>
        <v>0</v>
      </c>
    </row>
    <row r="222" spans="1:35" s="24" customFormat="1" x14ac:dyDescent="0.15">
      <c r="B222" s="25"/>
      <c r="C222" s="230" t="s">
        <v>89</v>
      </c>
      <c r="D222" s="231">
        <v>1</v>
      </c>
      <c r="E222" s="232">
        <v>1091</v>
      </c>
      <c r="F222" s="232">
        <v>690</v>
      </c>
      <c r="G222" s="232">
        <v>401</v>
      </c>
      <c r="H222" s="232">
        <v>36.76</v>
      </c>
      <c r="I222" s="232">
        <v>10</v>
      </c>
      <c r="J222" s="232"/>
      <c r="K222" s="232">
        <v>21</v>
      </c>
      <c r="L222" s="233">
        <v>370</v>
      </c>
      <c r="M222" s="232">
        <v>13</v>
      </c>
      <c r="N222" s="233"/>
      <c r="O222" s="230">
        <v>116</v>
      </c>
      <c r="P222" s="233"/>
      <c r="Q222" s="230">
        <v>37</v>
      </c>
      <c r="R222" s="233"/>
      <c r="S222" s="230">
        <v>4</v>
      </c>
      <c r="T222" s="233"/>
      <c r="U222" s="230">
        <v>16</v>
      </c>
      <c r="V222" s="233"/>
      <c r="W222" s="230">
        <v>4</v>
      </c>
      <c r="X222" s="233"/>
      <c r="Y222" s="230">
        <v>3</v>
      </c>
      <c r="Z222" s="233"/>
      <c r="AA222" s="230">
        <v>1</v>
      </c>
      <c r="AB222" s="233"/>
      <c r="AC222" s="230">
        <v>22</v>
      </c>
      <c r="AD222" s="233"/>
      <c r="AE222" s="230">
        <v>4</v>
      </c>
      <c r="AF222" s="233"/>
      <c r="AG222" s="230">
        <v>150</v>
      </c>
      <c r="AH222" s="233"/>
      <c r="AI222" s="24">
        <f t="shared" si="531"/>
        <v>1091</v>
      </c>
    </row>
    <row r="223" spans="1:35" s="24" customFormat="1" x14ac:dyDescent="0.15">
      <c r="B223" s="25"/>
      <c r="C223" s="230" t="s">
        <v>90</v>
      </c>
      <c r="D223" s="231">
        <v>2</v>
      </c>
      <c r="E223" s="232">
        <v>513</v>
      </c>
      <c r="F223" s="232">
        <v>362</v>
      </c>
      <c r="G223" s="232">
        <v>151</v>
      </c>
      <c r="H223" s="232">
        <v>29.43</v>
      </c>
      <c r="I223" s="232">
        <v>0</v>
      </c>
      <c r="J223" s="232"/>
      <c r="K223" s="232">
        <v>16</v>
      </c>
      <c r="L223" s="233">
        <v>135</v>
      </c>
      <c r="M223" s="232">
        <v>7</v>
      </c>
      <c r="N223" s="233"/>
      <c r="O223" s="230">
        <v>40</v>
      </c>
      <c r="P223" s="233"/>
      <c r="Q223" s="230">
        <v>20</v>
      </c>
      <c r="R223" s="233"/>
      <c r="S223" s="230">
        <v>5</v>
      </c>
      <c r="T223" s="233"/>
      <c r="U223" s="230">
        <v>0</v>
      </c>
      <c r="V223" s="233"/>
      <c r="W223" s="230">
        <v>0</v>
      </c>
      <c r="X223" s="233"/>
      <c r="Y223" s="230">
        <v>1</v>
      </c>
      <c r="Z223" s="233"/>
      <c r="AA223" s="230">
        <v>0</v>
      </c>
      <c r="AB223" s="233"/>
      <c r="AC223" s="230">
        <v>7</v>
      </c>
      <c r="AD223" s="233"/>
      <c r="AE223" s="230">
        <v>5</v>
      </c>
      <c r="AF223" s="233"/>
      <c r="AG223" s="230">
        <v>50</v>
      </c>
      <c r="AH223" s="233"/>
      <c r="AI223" s="24">
        <f t="shared" si="531"/>
        <v>513</v>
      </c>
    </row>
    <row r="224" spans="1:35" s="24" customFormat="1" x14ac:dyDescent="0.15">
      <c r="B224" s="25"/>
      <c r="C224" s="230" t="s">
        <v>91</v>
      </c>
      <c r="D224" s="231">
        <v>3</v>
      </c>
      <c r="E224" s="232">
        <v>466</v>
      </c>
      <c r="F224" s="232">
        <v>328</v>
      </c>
      <c r="G224" s="232">
        <v>138</v>
      </c>
      <c r="H224" s="232">
        <v>29.61</v>
      </c>
      <c r="I224" s="232">
        <v>3</v>
      </c>
      <c r="J224" s="232"/>
      <c r="K224" s="232">
        <v>2</v>
      </c>
      <c r="L224" s="233">
        <v>133</v>
      </c>
      <c r="M224" s="232">
        <v>4</v>
      </c>
      <c r="N224" s="233"/>
      <c r="O224" s="230">
        <v>57</v>
      </c>
      <c r="P224" s="233"/>
      <c r="Q224" s="230">
        <v>34</v>
      </c>
      <c r="R224" s="233"/>
      <c r="S224" s="230">
        <v>1</v>
      </c>
      <c r="T224" s="233"/>
      <c r="U224" s="230">
        <v>2</v>
      </c>
      <c r="V224" s="233"/>
      <c r="W224" s="230">
        <v>1</v>
      </c>
      <c r="X224" s="233"/>
      <c r="Y224" s="230">
        <v>3</v>
      </c>
      <c r="Z224" s="233"/>
      <c r="AA224" s="230">
        <v>2</v>
      </c>
      <c r="AB224" s="233"/>
      <c r="AC224" s="230">
        <v>10</v>
      </c>
      <c r="AD224" s="233"/>
      <c r="AE224" s="230">
        <v>0</v>
      </c>
      <c r="AF224" s="233"/>
      <c r="AG224" s="230">
        <v>19</v>
      </c>
      <c r="AH224" s="233"/>
      <c r="AI224" s="24">
        <f t="shared" si="531"/>
        <v>466</v>
      </c>
    </row>
    <row r="225" spans="1:35" s="24" customFormat="1" x14ac:dyDescent="0.15">
      <c r="B225" s="25"/>
      <c r="C225" s="230" t="s">
        <v>92</v>
      </c>
      <c r="D225" s="231">
        <v>4</v>
      </c>
      <c r="E225" s="232">
        <v>461</v>
      </c>
      <c r="F225" s="232">
        <v>336</v>
      </c>
      <c r="G225" s="232">
        <v>125</v>
      </c>
      <c r="H225" s="232">
        <v>27.11</v>
      </c>
      <c r="I225" s="232">
        <v>0</v>
      </c>
      <c r="J225" s="232"/>
      <c r="K225" s="232">
        <v>14</v>
      </c>
      <c r="L225" s="233">
        <v>111</v>
      </c>
      <c r="M225" s="232">
        <v>2</v>
      </c>
      <c r="N225" s="233"/>
      <c r="O225" s="230">
        <v>58</v>
      </c>
      <c r="P225" s="233"/>
      <c r="Q225" s="230">
        <v>13</v>
      </c>
      <c r="R225" s="233"/>
      <c r="S225" s="230">
        <v>5</v>
      </c>
      <c r="T225" s="233"/>
      <c r="U225" s="230">
        <v>1</v>
      </c>
      <c r="V225" s="233"/>
      <c r="W225" s="230">
        <v>0</v>
      </c>
      <c r="X225" s="233"/>
      <c r="Y225" s="230">
        <v>0</v>
      </c>
      <c r="Z225" s="233"/>
      <c r="AA225" s="230">
        <v>0</v>
      </c>
      <c r="AB225" s="233"/>
      <c r="AC225" s="230">
        <v>13</v>
      </c>
      <c r="AD225" s="233"/>
      <c r="AE225" s="230">
        <v>1</v>
      </c>
      <c r="AF225" s="233"/>
      <c r="AG225" s="230">
        <v>18</v>
      </c>
      <c r="AH225" s="233"/>
      <c r="AI225" s="24">
        <f t="shared" si="531"/>
        <v>461</v>
      </c>
    </row>
    <row r="226" spans="1:35" s="24" customFormat="1" x14ac:dyDescent="0.15">
      <c r="B226" s="25"/>
      <c r="C226" s="230" t="s">
        <v>93</v>
      </c>
      <c r="D226" s="231">
        <v>5</v>
      </c>
      <c r="E226" s="232">
        <v>425</v>
      </c>
      <c r="F226" s="232">
        <v>348</v>
      </c>
      <c r="G226" s="232">
        <v>77</v>
      </c>
      <c r="H226" s="232">
        <v>18.12</v>
      </c>
      <c r="I226" s="232">
        <v>0</v>
      </c>
      <c r="J226" s="232"/>
      <c r="K226" s="232">
        <v>14</v>
      </c>
      <c r="L226" s="233">
        <v>63</v>
      </c>
      <c r="M226" s="232">
        <v>2</v>
      </c>
      <c r="N226" s="233"/>
      <c r="O226" s="230">
        <v>29</v>
      </c>
      <c r="P226" s="233"/>
      <c r="Q226" s="230">
        <v>17</v>
      </c>
      <c r="R226" s="233"/>
      <c r="S226" s="230">
        <v>3</v>
      </c>
      <c r="T226" s="233"/>
      <c r="U226" s="230">
        <v>1</v>
      </c>
      <c r="V226" s="233"/>
      <c r="W226" s="230">
        <v>1</v>
      </c>
      <c r="X226" s="233"/>
      <c r="Y226" s="230">
        <v>1</v>
      </c>
      <c r="Z226" s="233"/>
      <c r="AA226" s="230">
        <v>0</v>
      </c>
      <c r="AB226" s="233"/>
      <c r="AC226" s="230">
        <v>1</v>
      </c>
      <c r="AD226" s="233"/>
      <c r="AE226" s="230">
        <v>2</v>
      </c>
      <c r="AF226" s="233"/>
      <c r="AG226" s="230">
        <v>6</v>
      </c>
      <c r="AH226" s="233"/>
      <c r="AI226" s="24">
        <f t="shared" si="531"/>
        <v>425</v>
      </c>
    </row>
    <row r="227" spans="1:35" s="24" customFormat="1" x14ac:dyDescent="0.15">
      <c r="B227" s="25"/>
      <c r="C227" s="230" t="s">
        <v>94</v>
      </c>
      <c r="D227" s="231">
        <v>6</v>
      </c>
      <c r="E227" s="232">
        <v>831</v>
      </c>
      <c r="F227" s="232">
        <v>492</v>
      </c>
      <c r="G227" s="232">
        <v>339</v>
      </c>
      <c r="H227" s="232">
        <v>40.79</v>
      </c>
      <c r="I227" s="232">
        <v>16</v>
      </c>
      <c r="J227" s="232"/>
      <c r="K227" s="232">
        <v>10</v>
      </c>
      <c r="L227" s="233">
        <v>313</v>
      </c>
      <c r="M227" s="232">
        <v>3</v>
      </c>
      <c r="N227" s="233"/>
      <c r="O227" s="230">
        <v>233</v>
      </c>
      <c r="P227" s="233"/>
      <c r="Q227" s="230">
        <v>24</v>
      </c>
      <c r="R227" s="233"/>
      <c r="S227" s="230">
        <v>4</v>
      </c>
      <c r="T227" s="233"/>
      <c r="U227" s="230">
        <v>2</v>
      </c>
      <c r="V227" s="233"/>
      <c r="W227" s="230">
        <v>2</v>
      </c>
      <c r="X227" s="233"/>
      <c r="Y227" s="230">
        <v>1</v>
      </c>
      <c r="Z227" s="233"/>
      <c r="AA227" s="230">
        <v>0</v>
      </c>
      <c r="AB227" s="233"/>
      <c r="AC227" s="230">
        <v>10</v>
      </c>
      <c r="AD227" s="233"/>
      <c r="AE227" s="230">
        <v>6</v>
      </c>
      <c r="AF227" s="233"/>
      <c r="AG227" s="230">
        <v>28</v>
      </c>
      <c r="AH227" s="233"/>
      <c r="AI227" s="24">
        <f t="shared" si="531"/>
        <v>831</v>
      </c>
    </row>
    <row r="228" spans="1:35" s="24" customFormat="1" x14ac:dyDescent="0.15">
      <c r="B228" s="25"/>
      <c r="C228" s="230" t="s">
        <v>95</v>
      </c>
      <c r="D228" s="231">
        <v>7</v>
      </c>
      <c r="E228" s="232">
        <v>474</v>
      </c>
      <c r="F228" s="232">
        <v>350</v>
      </c>
      <c r="G228" s="232">
        <v>124</v>
      </c>
      <c r="H228" s="232">
        <v>26.16</v>
      </c>
      <c r="I228" s="232">
        <v>1</v>
      </c>
      <c r="J228" s="232"/>
      <c r="K228" s="232">
        <v>0</v>
      </c>
      <c r="L228" s="233">
        <v>123</v>
      </c>
      <c r="M228" s="232">
        <v>2</v>
      </c>
      <c r="N228" s="233"/>
      <c r="O228" s="230">
        <v>63</v>
      </c>
      <c r="P228" s="233"/>
      <c r="Q228" s="230">
        <v>10</v>
      </c>
      <c r="R228" s="233"/>
      <c r="S228" s="230">
        <v>8</v>
      </c>
      <c r="T228" s="233"/>
      <c r="U228" s="230">
        <v>1</v>
      </c>
      <c r="V228" s="233"/>
      <c r="W228" s="230">
        <v>0</v>
      </c>
      <c r="X228" s="233"/>
      <c r="Y228" s="230">
        <v>0</v>
      </c>
      <c r="Z228" s="233"/>
      <c r="AA228" s="230">
        <v>0</v>
      </c>
      <c r="AB228" s="233"/>
      <c r="AC228" s="230">
        <v>7</v>
      </c>
      <c r="AD228" s="233"/>
      <c r="AE228" s="230">
        <v>1</v>
      </c>
      <c r="AF228" s="233"/>
      <c r="AG228" s="230">
        <v>31</v>
      </c>
      <c r="AH228" s="233"/>
      <c r="AI228" s="24">
        <f t="shared" si="531"/>
        <v>474</v>
      </c>
    </row>
    <row r="229" spans="1:35" s="24" customFormat="1" x14ac:dyDescent="0.15">
      <c r="B229" s="25"/>
      <c r="C229" s="230" t="s">
        <v>96</v>
      </c>
      <c r="D229" s="231">
        <v>8</v>
      </c>
      <c r="E229" s="232">
        <v>376</v>
      </c>
      <c r="F229" s="232">
        <v>285</v>
      </c>
      <c r="G229" s="232">
        <v>91</v>
      </c>
      <c r="H229" s="232">
        <v>24.2</v>
      </c>
      <c r="I229" s="232">
        <v>4</v>
      </c>
      <c r="J229" s="232"/>
      <c r="K229" s="232">
        <v>6</v>
      </c>
      <c r="L229" s="233">
        <v>81</v>
      </c>
      <c r="M229" s="232">
        <v>0</v>
      </c>
      <c r="N229" s="233"/>
      <c r="O229" s="230">
        <v>53</v>
      </c>
      <c r="P229" s="233"/>
      <c r="Q229" s="230">
        <v>6</v>
      </c>
      <c r="R229" s="233"/>
      <c r="S229" s="230">
        <v>0</v>
      </c>
      <c r="T229" s="233"/>
      <c r="U229" s="230">
        <v>1</v>
      </c>
      <c r="V229" s="233"/>
      <c r="W229" s="230">
        <v>0</v>
      </c>
      <c r="X229" s="233"/>
      <c r="Y229" s="230">
        <v>0</v>
      </c>
      <c r="Z229" s="233"/>
      <c r="AA229" s="230">
        <v>0</v>
      </c>
      <c r="AB229" s="233"/>
      <c r="AC229" s="230">
        <v>1</v>
      </c>
      <c r="AD229" s="233"/>
      <c r="AE229" s="230">
        <v>0</v>
      </c>
      <c r="AF229" s="233"/>
      <c r="AG229" s="230">
        <v>20</v>
      </c>
      <c r="AH229" s="233"/>
      <c r="AI229" s="24">
        <f t="shared" si="531"/>
        <v>376</v>
      </c>
    </row>
    <row r="230" spans="1:35" x14ac:dyDescent="0.15">
      <c r="A230" s="24">
        <v>1</v>
      </c>
      <c r="B230" s="25" t="s">
        <v>185</v>
      </c>
      <c r="C230" s="65" t="s">
        <v>14</v>
      </c>
      <c r="D230" s="66"/>
      <c r="E230" s="68">
        <f>SUM(E231:E234)</f>
        <v>602</v>
      </c>
      <c r="F230" s="68">
        <f>SUM(F231:F234)</f>
        <v>331</v>
      </c>
      <c r="G230" s="68">
        <f>SUM(G231:G234)</f>
        <v>271</v>
      </c>
      <c r="H230" s="69">
        <f>G230/E230</f>
        <v>0.45016611295681064</v>
      </c>
      <c r="I230" s="74">
        <f>SUM(I231:I234)</f>
        <v>0</v>
      </c>
      <c r="J230" s="70">
        <f>I230/E230</f>
        <v>0</v>
      </c>
      <c r="K230" s="68">
        <f>SUM(K231:K234)</f>
        <v>6</v>
      </c>
      <c r="L230" s="71">
        <f>SUM(L231:L234)</f>
        <v>265</v>
      </c>
      <c r="M230" s="68">
        <f>SUM(M231:M234)</f>
        <v>2</v>
      </c>
      <c r="N230" s="72">
        <f>M230/$L230</f>
        <v>7.5471698113207548E-3</v>
      </c>
      <c r="O230" s="65">
        <f>SUM(O231:O234)</f>
        <v>151</v>
      </c>
      <c r="P230" s="72">
        <f>O230/$L230</f>
        <v>0.56981132075471697</v>
      </c>
      <c r="Q230" s="65">
        <f t="shared" ref="Q230" si="636">SUM(Q231:Q234)</f>
        <v>23</v>
      </c>
      <c r="R230" s="72">
        <f t="shared" ref="R230" si="637">Q230/$L230</f>
        <v>8.6792452830188674E-2</v>
      </c>
      <c r="S230" s="65">
        <f t="shared" ref="S230" si="638">SUM(S231:S234)</f>
        <v>1</v>
      </c>
      <c r="T230" s="72">
        <f t="shared" ref="T230" si="639">S230/$L230</f>
        <v>3.7735849056603774E-3</v>
      </c>
      <c r="U230" s="65">
        <f t="shared" ref="U230" si="640">SUM(U231:U234)</f>
        <v>3</v>
      </c>
      <c r="V230" s="72">
        <f t="shared" ref="V230" si="641">U230/$L230</f>
        <v>1.1320754716981131E-2</v>
      </c>
      <c r="W230" s="65">
        <f t="shared" ref="W230" si="642">SUM(W231:W234)</f>
        <v>1</v>
      </c>
      <c r="X230" s="72">
        <f t="shared" ref="X230" si="643">W230/$L230</f>
        <v>3.7735849056603774E-3</v>
      </c>
      <c r="Y230" s="65">
        <f t="shared" ref="Y230" si="644">SUM(Y231:Y234)</f>
        <v>0</v>
      </c>
      <c r="Z230" s="72">
        <f t="shared" ref="Z230" si="645">Y230/$L230</f>
        <v>0</v>
      </c>
      <c r="AA230" s="65">
        <f t="shared" ref="AA230" si="646">SUM(AA231:AA234)</f>
        <v>1</v>
      </c>
      <c r="AB230" s="72">
        <f t="shared" ref="AB230" si="647">AA230/$L230</f>
        <v>3.7735849056603774E-3</v>
      </c>
      <c r="AC230" s="65">
        <f t="shared" ref="AC230" si="648">SUM(AC231:AC234)</f>
        <v>6</v>
      </c>
      <c r="AD230" s="72">
        <f t="shared" ref="AD230" si="649">AC230/$L230</f>
        <v>2.2641509433962263E-2</v>
      </c>
      <c r="AE230" s="65">
        <f t="shared" ref="AE230" si="650">SUM(AE231:AE234)</f>
        <v>1</v>
      </c>
      <c r="AF230" s="72">
        <f t="shared" ref="AF230" si="651">AE230/$L230</f>
        <v>3.7735849056603774E-3</v>
      </c>
      <c r="AG230" s="65">
        <f t="shared" ref="AG230" si="652">SUM(AG231:AG234)</f>
        <v>76</v>
      </c>
      <c r="AH230" s="72">
        <f t="shared" ref="AH230" si="653">AG230/$L230</f>
        <v>0.28679245283018867</v>
      </c>
      <c r="AI230">
        <f t="shared" si="531"/>
        <v>0</v>
      </c>
    </row>
    <row r="231" spans="1:35" s="24" customFormat="1" x14ac:dyDescent="0.15">
      <c r="B231" s="25"/>
      <c r="C231" s="230" t="s">
        <v>97</v>
      </c>
      <c r="D231" s="231">
        <v>1</v>
      </c>
      <c r="E231" s="232">
        <v>276</v>
      </c>
      <c r="F231" s="232">
        <v>179</v>
      </c>
      <c r="G231" s="232">
        <v>97</v>
      </c>
      <c r="H231" s="232">
        <v>35.14</v>
      </c>
      <c r="I231" s="232">
        <v>0</v>
      </c>
      <c r="J231" s="232"/>
      <c r="K231" s="232">
        <v>3</v>
      </c>
      <c r="L231" s="233">
        <v>94</v>
      </c>
      <c r="M231" s="232">
        <v>2</v>
      </c>
      <c r="N231" s="233"/>
      <c r="O231" s="230">
        <v>54</v>
      </c>
      <c r="P231" s="233"/>
      <c r="Q231" s="230">
        <v>8</v>
      </c>
      <c r="R231" s="233"/>
      <c r="S231" s="230">
        <v>0</v>
      </c>
      <c r="T231" s="233"/>
      <c r="U231" s="230">
        <v>1</v>
      </c>
      <c r="V231" s="233"/>
      <c r="W231" s="230">
        <v>0</v>
      </c>
      <c r="X231" s="233"/>
      <c r="Y231" s="230">
        <v>0</v>
      </c>
      <c r="Z231" s="233"/>
      <c r="AA231" s="230">
        <v>0</v>
      </c>
      <c r="AB231" s="233"/>
      <c r="AC231" s="230">
        <v>5</v>
      </c>
      <c r="AD231" s="233"/>
      <c r="AE231" s="230">
        <v>1</v>
      </c>
      <c r="AF231" s="233"/>
      <c r="AG231" s="230">
        <v>23</v>
      </c>
      <c r="AH231" s="233"/>
      <c r="AI231" s="24">
        <f t="shared" si="531"/>
        <v>276</v>
      </c>
    </row>
    <row r="232" spans="1:35" s="24" customFormat="1" x14ac:dyDescent="0.15">
      <c r="B232" s="25"/>
      <c r="C232" s="230" t="s">
        <v>98</v>
      </c>
      <c r="D232" s="231">
        <v>2</v>
      </c>
      <c r="E232" s="232">
        <v>121</v>
      </c>
      <c r="F232" s="232">
        <v>60</v>
      </c>
      <c r="G232" s="232">
        <v>61</v>
      </c>
      <c r="H232" s="232">
        <v>50.41</v>
      </c>
      <c r="I232" s="232">
        <v>0</v>
      </c>
      <c r="J232" s="232"/>
      <c r="K232" s="232">
        <v>0</v>
      </c>
      <c r="L232" s="233">
        <v>61</v>
      </c>
      <c r="M232" s="232">
        <v>0</v>
      </c>
      <c r="N232" s="233"/>
      <c r="O232" s="230">
        <v>23</v>
      </c>
      <c r="P232" s="233"/>
      <c r="Q232" s="230">
        <v>8</v>
      </c>
      <c r="R232" s="233"/>
      <c r="S232" s="230">
        <v>0</v>
      </c>
      <c r="T232" s="233"/>
      <c r="U232" s="230">
        <v>0</v>
      </c>
      <c r="V232" s="233"/>
      <c r="W232" s="230">
        <v>0</v>
      </c>
      <c r="X232" s="233"/>
      <c r="Y232" s="230">
        <v>0</v>
      </c>
      <c r="Z232" s="233"/>
      <c r="AA232" s="230">
        <v>1</v>
      </c>
      <c r="AB232" s="233"/>
      <c r="AC232" s="230">
        <v>0</v>
      </c>
      <c r="AD232" s="233"/>
      <c r="AE232" s="230">
        <v>0</v>
      </c>
      <c r="AF232" s="233"/>
      <c r="AG232" s="230">
        <v>29</v>
      </c>
      <c r="AH232" s="233"/>
      <c r="AI232" s="24">
        <f t="shared" si="531"/>
        <v>121</v>
      </c>
    </row>
    <row r="233" spans="1:35" s="24" customFormat="1" x14ac:dyDescent="0.15">
      <c r="B233" s="25"/>
      <c r="C233" s="230" t="s">
        <v>99</v>
      </c>
      <c r="D233" s="231">
        <v>3</v>
      </c>
      <c r="E233" s="232">
        <v>115</v>
      </c>
      <c r="F233" s="232">
        <v>52</v>
      </c>
      <c r="G233" s="232">
        <v>63</v>
      </c>
      <c r="H233" s="232">
        <v>54.78</v>
      </c>
      <c r="I233" s="232">
        <v>0</v>
      </c>
      <c r="J233" s="232"/>
      <c r="K233" s="232">
        <v>1</v>
      </c>
      <c r="L233" s="233">
        <v>62</v>
      </c>
      <c r="M233" s="232">
        <v>0</v>
      </c>
      <c r="N233" s="233"/>
      <c r="O233" s="230">
        <v>38</v>
      </c>
      <c r="P233" s="233"/>
      <c r="Q233" s="230">
        <v>2</v>
      </c>
      <c r="R233" s="233"/>
      <c r="S233" s="230">
        <v>0</v>
      </c>
      <c r="T233" s="233"/>
      <c r="U233" s="230">
        <v>2</v>
      </c>
      <c r="V233" s="233"/>
      <c r="W233" s="230">
        <v>0</v>
      </c>
      <c r="X233" s="233"/>
      <c r="Y233" s="230">
        <v>0</v>
      </c>
      <c r="Z233" s="233"/>
      <c r="AA233" s="230">
        <v>0</v>
      </c>
      <c r="AB233" s="233"/>
      <c r="AC233" s="230">
        <v>1</v>
      </c>
      <c r="AD233" s="233"/>
      <c r="AE233" s="230">
        <v>0</v>
      </c>
      <c r="AF233" s="233"/>
      <c r="AG233" s="230">
        <v>19</v>
      </c>
      <c r="AH233" s="233"/>
      <c r="AI233" s="24">
        <f t="shared" si="531"/>
        <v>115</v>
      </c>
    </row>
    <row r="234" spans="1:35" s="24" customFormat="1" x14ac:dyDescent="0.15">
      <c r="B234" s="25"/>
      <c r="C234" s="230" t="s">
        <v>100</v>
      </c>
      <c r="D234" s="231">
        <v>4</v>
      </c>
      <c r="E234" s="232">
        <v>90</v>
      </c>
      <c r="F234" s="232">
        <v>40</v>
      </c>
      <c r="G234" s="232">
        <v>50</v>
      </c>
      <c r="H234" s="232">
        <v>55.56</v>
      </c>
      <c r="I234" s="232">
        <v>0</v>
      </c>
      <c r="J234" s="232"/>
      <c r="K234" s="232">
        <v>2</v>
      </c>
      <c r="L234" s="233">
        <v>48</v>
      </c>
      <c r="M234" s="232">
        <v>0</v>
      </c>
      <c r="N234" s="233"/>
      <c r="O234" s="230">
        <v>36</v>
      </c>
      <c r="P234" s="233"/>
      <c r="Q234" s="230">
        <v>5</v>
      </c>
      <c r="R234" s="233"/>
      <c r="S234" s="230">
        <v>1</v>
      </c>
      <c r="T234" s="233"/>
      <c r="U234" s="230">
        <v>0</v>
      </c>
      <c r="V234" s="233"/>
      <c r="W234" s="230">
        <v>1</v>
      </c>
      <c r="X234" s="233"/>
      <c r="Y234" s="230">
        <v>0</v>
      </c>
      <c r="Z234" s="233"/>
      <c r="AA234" s="230">
        <v>0</v>
      </c>
      <c r="AB234" s="233"/>
      <c r="AC234" s="230">
        <v>0</v>
      </c>
      <c r="AD234" s="233"/>
      <c r="AE234" s="230">
        <v>0</v>
      </c>
      <c r="AF234" s="233"/>
      <c r="AG234" s="230">
        <v>5</v>
      </c>
      <c r="AH234" s="233"/>
      <c r="AI234" s="24">
        <f t="shared" si="531"/>
        <v>90</v>
      </c>
    </row>
    <row r="235" spans="1:35" ht="15" x14ac:dyDescent="0.2">
      <c r="A235" s="26">
        <v>2</v>
      </c>
      <c r="B235" s="27" t="s">
        <v>183</v>
      </c>
      <c r="C235" s="65" t="s">
        <v>259</v>
      </c>
      <c r="D235" s="66"/>
      <c r="E235" s="68">
        <f>SUM(E236:E243)</f>
        <v>10284</v>
      </c>
      <c r="F235" s="68">
        <f>SUM(F236:F243)</f>
        <v>7264</v>
      </c>
      <c r="G235" s="68">
        <f>SUM(G236:G243)</f>
        <v>3020</v>
      </c>
      <c r="H235" s="69">
        <f>G235/E235</f>
        <v>0.29366005445352006</v>
      </c>
      <c r="I235" s="74">
        <f>SUM(I236:I243)</f>
        <v>79</v>
      </c>
      <c r="J235" s="70">
        <f>I235/E235</f>
        <v>7.6818358615324779E-3</v>
      </c>
      <c r="K235" s="68">
        <f>SUM(K236:K243)</f>
        <v>50</v>
      </c>
      <c r="L235" s="71">
        <f>SUM(L236:L243)</f>
        <v>2891</v>
      </c>
      <c r="M235" s="68">
        <f>SUM(M236:M243)</f>
        <v>57</v>
      </c>
      <c r="N235" s="72">
        <f>M235/$L235</f>
        <v>1.9716361120719474E-2</v>
      </c>
      <c r="O235" s="65">
        <f>SUM(O236:O243)</f>
        <v>1110</v>
      </c>
      <c r="P235" s="72">
        <f>O235/$L235</f>
        <v>0.38395019024558974</v>
      </c>
      <c r="Q235" s="65">
        <f t="shared" ref="Q235" si="654">SUM(Q236:Q243)</f>
        <v>439</v>
      </c>
      <c r="R235" s="72">
        <f t="shared" ref="R235" si="655">Q235/$L235</f>
        <v>0.15185057073676927</v>
      </c>
      <c r="S235" s="65">
        <f t="shared" ref="S235" si="656">SUM(S236:S243)</f>
        <v>106</v>
      </c>
      <c r="T235" s="72">
        <f t="shared" ref="T235" si="657">S235/$L235</f>
        <v>3.6665513663092356E-2</v>
      </c>
      <c r="U235" s="65">
        <f t="shared" ref="U235" si="658">SUM(U236:U243)</f>
        <v>30</v>
      </c>
      <c r="V235" s="72">
        <f t="shared" ref="V235" si="659">U235/$L235</f>
        <v>1.0377032168799724E-2</v>
      </c>
      <c r="W235" s="65">
        <f t="shared" ref="W235" si="660">SUM(W236:W243)</f>
        <v>28</v>
      </c>
      <c r="X235" s="72">
        <f t="shared" ref="X235" si="661">W235/$L235</f>
        <v>9.6852300242130755E-3</v>
      </c>
      <c r="Y235" s="65">
        <f t="shared" ref="Y235" si="662">SUM(Y236:Y243)</f>
        <v>2</v>
      </c>
      <c r="Z235" s="72">
        <f t="shared" ref="Z235" si="663">Y235/$L235</f>
        <v>6.9180214458664825E-4</v>
      </c>
      <c r="AA235" s="65">
        <f t="shared" ref="AA235" si="664">SUM(AA236:AA243)</f>
        <v>12</v>
      </c>
      <c r="AB235" s="72">
        <f t="shared" ref="AB235" si="665">AA235/$L235</f>
        <v>4.1508128675198895E-3</v>
      </c>
      <c r="AC235" s="65">
        <f t="shared" ref="AC235" si="666">SUM(AC236:AC243)</f>
        <v>224</v>
      </c>
      <c r="AD235" s="72">
        <f t="shared" ref="AD235" si="667">AC235/$L235</f>
        <v>7.7481840193704604E-2</v>
      </c>
      <c r="AE235" s="65">
        <f t="shared" ref="AE235" si="668">SUM(AE236:AE243)</f>
        <v>50</v>
      </c>
      <c r="AF235" s="72">
        <f t="shared" ref="AF235" si="669">AE235/$L235</f>
        <v>1.7295053614666205E-2</v>
      </c>
      <c r="AG235" s="65">
        <f t="shared" ref="AG235" si="670">SUM(AG236:AG243)</f>
        <v>833</v>
      </c>
      <c r="AH235" s="72">
        <f t="shared" ref="AH235" si="671">AG235/$L235</f>
        <v>0.28813559322033899</v>
      </c>
      <c r="AI235">
        <f t="shared" si="531"/>
        <v>0</v>
      </c>
    </row>
    <row r="236" spans="1:35" s="24" customFormat="1" x14ac:dyDescent="0.15">
      <c r="B236" s="25"/>
      <c r="C236" s="230" t="s">
        <v>204</v>
      </c>
      <c r="D236" s="231">
        <v>1</v>
      </c>
      <c r="E236" s="232">
        <v>1139</v>
      </c>
      <c r="F236" s="232">
        <v>787</v>
      </c>
      <c r="G236" s="232">
        <v>352</v>
      </c>
      <c r="H236" s="235">
        <v>30.9</v>
      </c>
      <c r="I236" s="232">
        <v>7</v>
      </c>
      <c r="J236" s="232"/>
      <c r="K236" s="232">
        <v>5</v>
      </c>
      <c r="L236" s="233">
        <v>340</v>
      </c>
      <c r="M236" s="232">
        <v>10</v>
      </c>
      <c r="N236" s="233"/>
      <c r="O236" s="230">
        <v>105</v>
      </c>
      <c r="P236" s="233"/>
      <c r="Q236" s="230">
        <v>76</v>
      </c>
      <c r="R236" s="233"/>
      <c r="S236" s="230">
        <v>28</v>
      </c>
      <c r="T236" s="233"/>
      <c r="U236" s="230">
        <v>3</v>
      </c>
      <c r="V236" s="233"/>
      <c r="W236" s="230">
        <v>5</v>
      </c>
      <c r="X236" s="233"/>
      <c r="Y236" s="230">
        <v>0</v>
      </c>
      <c r="Z236" s="233"/>
      <c r="AA236" s="230">
        <v>2</v>
      </c>
      <c r="AB236" s="233"/>
      <c r="AC236" s="230">
        <v>29</v>
      </c>
      <c r="AD236" s="233"/>
      <c r="AE236" s="230">
        <v>13</v>
      </c>
      <c r="AF236" s="233"/>
      <c r="AG236" s="230">
        <v>69</v>
      </c>
      <c r="AH236" s="233"/>
      <c r="AI236" s="24">
        <f t="shared" si="531"/>
        <v>1139</v>
      </c>
    </row>
    <row r="237" spans="1:35" s="24" customFormat="1" x14ac:dyDescent="0.15">
      <c r="B237" s="25"/>
      <c r="C237" s="230" t="s">
        <v>205</v>
      </c>
      <c r="D237" s="231">
        <v>2</v>
      </c>
      <c r="E237" s="232">
        <v>1003</v>
      </c>
      <c r="F237" s="232">
        <v>665</v>
      </c>
      <c r="G237" s="232">
        <v>338</v>
      </c>
      <c r="H237" s="232">
        <v>33.700000000000003</v>
      </c>
      <c r="I237" s="232">
        <v>8</v>
      </c>
      <c r="J237" s="232"/>
      <c r="K237" s="232">
        <v>9</v>
      </c>
      <c r="L237" s="233">
        <v>321</v>
      </c>
      <c r="M237" s="232">
        <v>3</v>
      </c>
      <c r="N237" s="233"/>
      <c r="O237" s="230">
        <v>111</v>
      </c>
      <c r="P237" s="233"/>
      <c r="Q237" s="230">
        <v>42</v>
      </c>
      <c r="R237" s="233"/>
      <c r="S237" s="230">
        <v>11</v>
      </c>
      <c r="T237" s="233"/>
      <c r="U237" s="230">
        <v>3</v>
      </c>
      <c r="V237" s="233"/>
      <c r="W237" s="230">
        <v>3</v>
      </c>
      <c r="X237" s="233"/>
      <c r="Y237" s="230">
        <v>1</v>
      </c>
      <c r="Z237" s="233"/>
      <c r="AA237" s="230">
        <v>2</v>
      </c>
      <c r="AB237" s="233"/>
      <c r="AC237" s="230">
        <v>41</v>
      </c>
      <c r="AD237" s="233"/>
      <c r="AE237" s="230">
        <v>6</v>
      </c>
      <c r="AF237" s="233"/>
      <c r="AG237" s="230">
        <v>98</v>
      </c>
      <c r="AH237" s="233"/>
      <c r="AI237" s="24">
        <f t="shared" si="531"/>
        <v>1003</v>
      </c>
    </row>
    <row r="238" spans="1:35" s="24" customFormat="1" x14ac:dyDescent="0.15">
      <c r="B238" s="25"/>
      <c r="C238" s="230" t="s">
        <v>206</v>
      </c>
      <c r="D238" s="231">
        <v>3</v>
      </c>
      <c r="E238" s="232">
        <v>1463</v>
      </c>
      <c r="F238" s="232">
        <v>1024</v>
      </c>
      <c r="G238" s="232">
        <v>439</v>
      </c>
      <c r="H238" s="232">
        <v>30.01</v>
      </c>
      <c r="I238" s="232">
        <v>9</v>
      </c>
      <c r="J238" s="232"/>
      <c r="K238" s="232">
        <v>6</v>
      </c>
      <c r="L238" s="233">
        <v>424</v>
      </c>
      <c r="M238" s="232">
        <v>10</v>
      </c>
      <c r="N238" s="233"/>
      <c r="O238" s="230">
        <v>142</v>
      </c>
      <c r="P238" s="233"/>
      <c r="Q238" s="230">
        <v>67</v>
      </c>
      <c r="R238" s="233"/>
      <c r="S238" s="230">
        <v>12</v>
      </c>
      <c r="T238" s="233"/>
      <c r="U238" s="230">
        <v>4</v>
      </c>
      <c r="V238" s="233"/>
      <c r="W238" s="230">
        <v>3</v>
      </c>
      <c r="X238" s="233"/>
      <c r="Y238" s="230">
        <v>0</v>
      </c>
      <c r="Z238" s="233"/>
      <c r="AA238" s="230">
        <v>0</v>
      </c>
      <c r="AB238" s="233"/>
      <c r="AC238" s="230">
        <v>40</v>
      </c>
      <c r="AD238" s="233"/>
      <c r="AE238" s="230">
        <v>10</v>
      </c>
      <c r="AF238" s="233"/>
      <c r="AG238" s="230">
        <v>136</v>
      </c>
      <c r="AH238" s="233"/>
      <c r="AI238" s="24">
        <f t="shared" si="531"/>
        <v>1463</v>
      </c>
    </row>
    <row r="239" spans="1:35" s="24" customFormat="1" x14ac:dyDescent="0.15">
      <c r="B239" s="25"/>
      <c r="C239" s="230" t="s">
        <v>207</v>
      </c>
      <c r="D239" s="231">
        <v>4</v>
      </c>
      <c r="E239" s="232">
        <v>1181</v>
      </c>
      <c r="F239" s="232">
        <v>736</v>
      </c>
      <c r="G239" s="232">
        <v>445</v>
      </c>
      <c r="H239" s="232">
        <v>37.68</v>
      </c>
      <c r="I239" s="232">
        <v>16</v>
      </c>
      <c r="J239" s="232"/>
      <c r="K239" s="232">
        <v>9</v>
      </c>
      <c r="L239" s="233">
        <v>420</v>
      </c>
      <c r="M239" s="232">
        <v>6</v>
      </c>
      <c r="N239" s="233"/>
      <c r="O239" s="230">
        <v>174</v>
      </c>
      <c r="P239" s="233"/>
      <c r="Q239" s="230">
        <v>70</v>
      </c>
      <c r="R239" s="233"/>
      <c r="S239" s="230">
        <v>17</v>
      </c>
      <c r="T239" s="233"/>
      <c r="U239" s="230">
        <v>6</v>
      </c>
      <c r="V239" s="233"/>
      <c r="W239" s="230">
        <v>1</v>
      </c>
      <c r="X239" s="233"/>
      <c r="Y239" s="230">
        <v>0</v>
      </c>
      <c r="Z239" s="233"/>
      <c r="AA239" s="230">
        <v>3</v>
      </c>
      <c r="AB239" s="233"/>
      <c r="AC239" s="230">
        <v>47</v>
      </c>
      <c r="AD239" s="233"/>
      <c r="AE239" s="230">
        <v>6</v>
      </c>
      <c r="AF239" s="233"/>
      <c r="AG239" s="230">
        <v>90</v>
      </c>
      <c r="AH239" s="233"/>
      <c r="AI239" s="24">
        <f t="shared" si="531"/>
        <v>1181</v>
      </c>
    </row>
    <row r="240" spans="1:35" s="24" customFormat="1" x14ac:dyDescent="0.15">
      <c r="B240" s="25"/>
      <c r="C240" s="230" t="s">
        <v>208</v>
      </c>
      <c r="D240" s="231">
        <v>5</v>
      </c>
      <c r="E240" s="232">
        <v>1692</v>
      </c>
      <c r="F240" s="232">
        <v>1319</v>
      </c>
      <c r="G240" s="232">
        <v>373</v>
      </c>
      <c r="H240" s="232">
        <v>22.04</v>
      </c>
      <c r="I240" s="232">
        <v>10</v>
      </c>
      <c r="J240" s="232"/>
      <c r="K240" s="232">
        <v>5</v>
      </c>
      <c r="L240" s="233">
        <v>358</v>
      </c>
      <c r="M240" s="232">
        <v>12</v>
      </c>
      <c r="N240" s="233"/>
      <c r="O240" s="230">
        <v>150</v>
      </c>
      <c r="P240" s="233"/>
      <c r="Q240" s="230">
        <v>34</v>
      </c>
      <c r="R240" s="233"/>
      <c r="S240" s="230">
        <v>6</v>
      </c>
      <c r="T240" s="233"/>
      <c r="U240" s="230">
        <v>5</v>
      </c>
      <c r="V240" s="233"/>
      <c r="W240" s="230">
        <v>4</v>
      </c>
      <c r="X240" s="233"/>
      <c r="Y240" s="230">
        <v>0</v>
      </c>
      <c r="Z240" s="233"/>
      <c r="AA240" s="230">
        <v>0</v>
      </c>
      <c r="AB240" s="233"/>
      <c r="AC240" s="230">
        <v>19</v>
      </c>
      <c r="AD240" s="233"/>
      <c r="AE240" s="230">
        <v>5</v>
      </c>
      <c r="AF240" s="233"/>
      <c r="AG240" s="230">
        <v>123</v>
      </c>
      <c r="AH240" s="233"/>
      <c r="AI240" s="24">
        <f t="shared" si="531"/>
        <v>1692</v>
      </c>
    </row>
    <row r="241" spans="1:35" s="24" customFormat="1" x14ac:dyDescent="0.15">
      <c r="B241" s="25"/>
      <c r="C241" s="230" t="s">
        <v>209</v>
      </c>
      <c r="D241" s="231">
        <v>6</v>
      </c>
      <c r="E241" s="232">
        <v>1567</v>
      </c>
      <c r="F241" s="232">
        <v>1145</v>
      </c>
      <c r="G241" s="232">
        <v>422</v>
      </c>
      <c r="H241" s="232">
        <v>26.93</v>
      </c>
      <c r="I241" s="232">
        <v>12</v>
      </c>
      <c r="J241" s="232"/>
      <c r="K241" s="232">
        <v>6</v>
      </c>
      <c r="L241" s="233">
        <v>404</v>
      </c>
      <c r="M241" s="232">
        <v>4</v>
      </c>
      <c r="N241" s="233"/>
      <c r="O241" s="230">
        <v>138</v>
      </c>
      <c r="P241" s="233"/>
      <c r="Q241" s="230">
        <v>58</v>
      </c>
      <c r="R241" s="233"/>
      <c r="S241" s="230">
        <v>14</v>
      </c>
      <c r="T241" s="233"/>
      <c r="U241" s="230">
        <v>2</v>
      </c>
      <c r="V241" s="233"/>
      <c r="W241" s="230">
        <v>4</v>
      </c>
      <c r="X241" s="233"/>
      <c r="Y241" s="230">
        <v>0</v>
      </c>
      <c r="Z241" s="233"/>
      <c r="AA241" s="230">
        <v>0</v>
      </c>
      <c r="AB241" s="233"/>
      <c r="AC241" s="230">
        <v>17</v>
      </c>
      <c r="AD241" s="233"/>
      <c r="AE241" s="230">
        <v>7</v>
      </c>
      <c r="AF241" s="233"/>
      <c r="AG241" s="230">
        <v>160</v>
      </c>
      <c r="AH241" s="233"/>
      <c r="AI241" s="24">
        <f t="shared" si="531"/>
        <v>1567</v>
      </c>
    </row>
    <row r="242" spans="1:35" s="24" customFormat="1" x14ac:dyDescent="0.15">
      <c r="B242" s="25"/>
      <c r="C242" s="230" t="s">
        <v>210</v>
      </c>
      <c r="D242" s="231">
        <v>7</v>
      </c>
      <c r="E242" s="232">
        <v>1047</v>
      </c>
      <c r="F242" s="232">
        <v>759</v>
      </c>
      <c r="G242" s="232">
        <v>288</v>
      </c>
      <c r="H242" s="232">
        <v>27.51</v>
      </c>
      <c r="I242" s="232">
        <v>7</v>
      </c>
      <c r="J242" s="232"/>
      <c r="K242" s="232">
        <v>2</v>
      </c>
      <c r="L242" s="233">
        <v>279</v>
      </c>
      <c r="M242" s="232">
        <v>8</v>
      </c>
      <c r="N242" s="233"/>
      <c r="O242" s="230">
        <v>125</v>
      </c>
      <c r="P242" s="233"/>
      <c r="Q242" s="230">
        <v>39</v>
      </c>
      <c r="R242" s="233"/>
      <c r="S242" s="230">
        <v>9</v>
      </c>
      <c r="T242" s="233"/>
      <c r="U242" s="230">
        <v>1</v>
      </c>
      <c r="V242" s="233"/>
      <c r="W242" s="230">
        <v>4</v>
      </c>
      <c r="X242" s="233"/>
      <c r="Y242" s="230">
        <v>1</v>
      </c>
      <c r="Z242" s="233"/>
      <c r="AA242" s="230">
        <v>3</v>
      </c>
      <c r="AB242" s="233"/>
      <c r="AC242" s="230">
        <v>11</v>
      </c>
      <c r="AD242" s="233"/>
      <c r="AE242" s="230">
        <v>2</v>
      </c>
      <c r="AF242" s="233"/>
      <c r="AG242" s="230">
        <v>76</v>
      </c>
      <c r="AH242" s="233"/>
      <c r="AI242" s="24">
        <f t="shared" si="531"/>
        <v>1047</v>
      </c>
    </row>
    <row r="243" spans="1:35" s="24" customFormat="1" x14ac:dyDescent="0.15">
      <c r="B243" s="25"/>
      <c r="C243" s="230" t="s">
        <v>211</v>
      </c>
      <c r="D243" s="231">
        <v>8</v>
      </c>
      <c r="E243" s="232">
        <v>1192</v>
      </c>
      <c r="F243" s="232">
        <v>829</v>
      </c>
      <c r="G243" s="232">
        <v>363</v>
      </c>
      <c r="H243" s="232">
        <v>30.45</v>
      </c>
      <c r="I243" s="232">
        <v>10</v>
      </c>
      <c r="J243" s="232"/>
      <c r="K243" s="232">
        <v>8</v>
      </c>
      <c r="L243" s="233">
        <v>345</v>
      </c>
      <c r="M243" s="232">
        <v>4</v>
      </c>
      <c r="N243" s="233"/>
      <c r="O243" s="230">
        <v>165</v>
      </c>
      <c r="P243" s="233"/>
      <c r="Q243" s="230">
        <v>53</v>
      </c>
      <c r="R243" s="233"/>
      <c r="S243" s="230">
        <v>9</v>
      </c>
      <c r="T243" s="233"/>
      <c r="U243" s="230">
        <v>6</v>
      </c>
      <c r="V243" s="233"/>
      <c r="W243" s="230">
        <v>4</v>
      </c>
      <c r="X243" s="233"/>
      <c r="Y243" s="230">
        <v>0</v>
      </c>
      <c r="Z243" s="233"/>
      <c r="AA243" s="230">
        <v>2</v>
      </c>
      <c r="AB243" s="233"/>
      <c r="AC243" s="230">
        <v>20</v>
      </c>
      <c r="AD243" s="233"/>
      <c r="AE243" s="230">
        <v>1</v>
      </c>
      <c r="AF243" s="233"/>
      <c r="AG243" s="230">
        <v>81</v>
      </c>
      <c r="AH243" s="233"/>
      <c r="AI243" s="24">
        <f t="shared" si="531"/>
        <v>1192</v>
      </c>
    </row>
    <row r="244" spans="1:35" ht="15" x14ac:dyDescent="0.2">
      <c r="A244" s="26">
        <v>2</v>
      </c>
      <c r="B244" s="27" t="s">
        <v>183</v>
      </c>
      <c r="C244" s="65" t="s">
        <v>260</v>
      </c>
      <c r="D244" s="66"/>
      <c r="E244" s="68">
        <f>SUM(E245:E247)</f>
        <v>6183</v>
      </c>
      <c r="F244" s="68">
        <f t="shared" ref="F244" si="672">SUM(F245:F247)</f>
        <v>4225</v>
      </c>
      <c r="G244" s="68">
        <f t="shared" ref="G244" si="673">SUM(G245:G247)</f>
        <v>1958</v>
      </c>
      <c r="H244" s="69">
        <f>G244/E244</f>
        <v>0.31667475335597606</v>
      </c>
      <c r="I244" s="74">
        <f>SUM(I245:I247)</f>
        <v>38</v>
      </c>
      <c r="J244" s="70">
        <f>I244/E244</f>
        <v>6.145883875141517E-3</v>
      </c>
      <c r="K244" s="68">
        <f t="shared" ref="K244" si="674">SUM(K245:K247)</f>
        <v>61</v>
      </c>
      <c r="L244" s="71">
        <f t="shared" ref="L244" si="675">SUM(L245:L247)</f>
        <v>1859</v>
      </c>
      <c r="M244" s="68">
        <f t="shared" ref="M244" si="676">SUM(M245:M247)</f>
        <v>41</v>
      </c>
      <c r="N244" s="72">
        <f>M244/$L244</f>
        <v>2.2054868208714364E-2</v>
      </c>
      <c r="O244" s="65">
        <f t="shared" ref="O244:AG244" si="677">SUM(O245:O247)</f>
        <v>834</v>
      </c>
      <c r="P244" s="72">
        <f>O244/$L244</f>
        <v>0.44862829478214095</v>
      </c>
      <c r="Q244" s="65">
        <f t="shared" si="677"/>
        <v>278</v>
      </c>
      <c r="R244" s="72">
        <f t="shared" ref="R244" si="678">Q244/$L244</f>
        <v>0.14954276492738031</v>
      </c>
      <c r="S244" s="65">
        <f t="shared" si="677"/>
        <v>58</v>
      </c>
      <c r="T244" s="72">
        <f t="shared" ref="T244" si="679">S244/$L244</f>
        <v>3.1199569661108123E-2</v>
      </c>
      <c r="U244" s="65">
        <f t="shared" si="677"/>
        <v>15</v>
      </c>
      <c r="V244" s="72">
        <f t="shared" ref="V244" si="680">U244/$L244</f>
        <v>8.0688542227003758E-3</v>
      </c>
      <c r="W244" s="65">
        <f t="shared" si="677"/>
        <v>14</v>
      </c>
      <c r="X244" s="72">
        <f t="shared" ref="X244" si="681">W244/$L244</f>
        <v>7.5309306078536848E-3</v>
      </c>
      <c r="Y244" s="65">
        <f t="shared" si="677"/>
        <v>5</v>
      </c>
      <c r="Z244" s="72">
        <f t="shared" ref="Z244" si="682">Y244/$L244</f>
        <v>2.6896180742334587E-3</v>
      </c>
      <c r="AA244" s="65">
        <f t="shared" si="677"/>
        <v>7</v>
      </c>
      <c r="AB244" s="72">
        <f t="shared" ref="AB244" si="683">AA244/$L244</f>
        <v>3.7654653039268424E-3</v>
      </c>
      <c r="AC244" s="65">
        <f t="shared" si="677"/>
        <v>134</v>
      </c>
      <c r="AD244" s="72">
        <f t="shared" ref="AD244" si="684">AC244/$L244</f>
        <v>7.2081764389456696E-2</v>
      </c>
      <c r="AE244" s="65">
        <f t="shared" si="677"/>
        <v>18</v>
      </c>
      <c r="AF244" s="72">
        <f t="shared" ref="AF244" si="685">AE244/$L244</f>
        <v>9.6826250672404513E-3</v>
      </c>
      <c r="AG244" s="65">
        <f t="shared" si="677"/>
        <v>455</v>
      </c>
      <c r="AH244" s="72">
        <f t="shared" ref="AH244" si="686">AG244/$L244</f>
        <v>0.24475524475524477</v>
      </c>
      <c r="AI244">
        <f t="shared" si="531"/>
        <v>0</v>
      </c>
    </row>
    <row r="245" spans="1:35" s="24" customFormat="1" x14ac:dyDescent="0.15">
      <c r="B245" s="25"/>
      <c r="C245" s="230" t="s">
        <v>212</v>
      </c>
      <c r="D245" s="231">
        <v>1</v>
      </c>
      <c r="E245" s="232">
        <v>2425</v>
      </c>
      <c r="F245" s="232">
        <v>1531</v>
      </c>
      <c r="G245" s="232">
        <v>894</v>
      </c>
      <c r="H245" s="232">
        <v>36.869999999999997</v>
      </c>
      <c r="I245" s="232">
        <v>38</v>
      </c>
      <c r="J245" s="232"/>
      <c r="K245" s="232">
        <v>17</v>
      </c>
      <c r="L245" s="233">
        <v>839</v>
      </c>
      <c r="M245" s="232">
        <v>19</v>
      </c>
      <c r="N245" s="233"/>
      <c r="O245" s="230">
        <v>332</v>
      </c>
      <c r="P245" s="233"/>
      <c r="Q245" s="230">
        <v>157</v>
      </c>
      <c r="R245" s="233"/>
      <c r="S245" s="230">
        <v>29</v>
      </c>
      <c r="T245" s="233"/>
      <c r="U245" s="230">
        <v>6</v>
      </c>
      <c r="V245" s="233"/>
      <c r="W245" s="230">
        <v>5</v>
      </c>
      <c r="X245" s="233"/>
      <c r="Y245" s="230">
        <v>1</v>
      </c>
      <c r="Z245" s="233"/>
      <c r="AA245" s="230">
        <v>3</v>
      </c>
      <c r="AB245" s="233"/>
      <c r="AC245" s="230">
        <v>82</v>
      </c>
      <c r="AD245" s="233"/>
      <c r="AE245" s="230">
        <v>9</v>
      </c>
      <c r="AF245" s="233"/>
      <c r="AG245" s="230">
        <v>196</v>
      </c>
      <c r="AH245" s="233"/>
      <c r="AI245" s="24">
        <f t="shared" si="531"/>
        <v>2425</v>
      </c>
    </row>
    <row r="246" spans="1:35" s="24" customFormat="1" x14ac:dyDescent="0.15">
      <c r="B246" s="25"/>
      <c r="C246" s="230" t="s">
        <v>213</v>
      </c>
      <c r="D246" s="231">
        <v>2</v>
      </c>
      <c r="E246" s="232">
        <v>2325</v>
      </c>
      <c r="F246" s="232">
        <v>1685</v>
      </c>
      <c r="G246" s="232">
        <v>640</v>
      </c>
      <c r="H246" s="232">
        <v>27.53</v>
      </c>
      <c r="I246" s="232">
        <v>0</v>
      </c>
      <c r="J246" s="232"/>
      <c r="K246" s="232">
        <v>22</v>
      </c>
      <c r="L246" s="233">
        <v>618</v>
      </c>
      <c r="M246" s="232">
        <v>10</v>
      </c>
      <c r="N246" s="233"/>
      <c r="O246" s="230">
        <v>312</v>
      </c>
      <c r="P246" s="233"/>
      <c r="Q246" s="230">
        <v>76</v>
      </c>
      <c r="R246" s="233"/>
      <c r="S246" s="230">
        <v>18</v>
      </c>
      <c r="T246" s="233"/>
      <c r="U246" s="230">
        <v>5</v>
      </c>
      <c r="V246" s="233"/>
      <c r="W246" s="230">
        <v>7</v>
      </c>
      <c r="X246" s="233"/>
      <c r="Y246" s="230">
        <v>0</v>
      </c>
      <c r="Z246" s="233"/>
      <c r="AA246" s="230">
        <v>3</v>
      </c>
      <c r="AB246" s="233"/>
      <c r="AC246" s="230">
        <v>32</v>
      </c>
      <c r="AD246" s="233"/>
      <c r="AE246" s="230">
        <v>8</v>
      </c>
      <c r="AF246" s="233"/>
      <c r="AG246" s="230">
        <v>147</v>
      </c>
      <c r="AH246" s="233"/>
      <c r="AI246" s="24">
        <f t="shared" si="531"/>
        <v>2325</v>
      </c>
    </row>
    <row r="247" spans="1:35" s="24" customFormat="1" x14ac:dyDescent="0.15">
      <c r="B247" s="25"/>
      <c r="C247" s="230" t="s">
        <v>214</v>
      </c>
      <c r="D247" s="231">
        <v>3</v>
      </c>
      <c r="E247" s="232">
        <v>1433</v>
      </c>
      <c r="F247" s="232">
        <v>1009</v>
      </c>
      <c r="G247" s="232">
        <v>424</v>
      </c>
      <c r="H247" s="232">
        <v>29.59</v>
      </c>
      <c r="I247" s="232">
        <v>0</v>
      </c>
      <c r="J247" s="232"/>
      <c r="K247" s="232">
        <v>22</v>
      </c>
      <c r="L247" s="233">
        <v>402</v>
      </c>
      <c r="M247" s="232">
        <v>12</v>
      </c>
      <c r="N247" s="233"/>
      <c r="O247" s="230">
        <v>190</v>
      </c>
      <c r="P247" s="233"/>
      <c r="Q247" s="230">
        <v>45</v>
      </c>
      <c r="R247" s="233"/>
      <c r="S247" s="230">
        <v>11</v>
      </c>
      <c r="T247" s="233"/>
      <c r="U247" s="230">
        <v>4</v>
      </c>
      <c r="V247" s="233"/>
      <c r="W247" s="230">
        <v>2</v>
      </c>
      <c r="X247" s="233"/>
      <c r="Y247" s="230">
        <v>4</v>
      </c>
      <c r="Z247" s="233"/>
      <c r="AA247" s="230">
        <v>1</v>
      </c>
      <c r="AB247" s="233"/>
      <c r="AC247" s="230">
        <v>20</v>
      </c>
      <c r="AD247" s="233"/>
      <c r="AE247" s="230">
        <v>1</v>
      </c>
      <c r="AF247" s="233"/>
      <c r="AG247" s="230">
        <v>112</v>
      </c>
      <c r="AH247" s="233"/>
      <c r="AI247" s="24">
        <f t="shared" si="531"/>
        <v>1433</v>
      </c>
    </row>
    <row r="248" spans="1:35" x14ac:dyDescent="0.15">
      <c r="A248" s="24">
        <v>1</v>
      </c>
      <c r="B248" s="25" t="s">
        <v>182</v>
      </c>
      <c r="C248" s="65" t="s">
        <v>15</v>
      </c>
      <c r="D248" s="66"/>
      <c r="E248" s="68">
        <f>SUM(E249:E250)</f>
        <v>1297</v>
      </c>
      <c r="F248" s="68">
        <f>SUM(F249:F250)</f>
        <v>604</v>
      </c>
      <c r="G248" s="68">
        <f>SUM(G249:G250)</f>
        <v>693</v>
      </c>
      <c r="H248" s="69">
        <f>G248/E248</f>
        <v>0.53430994602929838</v>
      </c>
      <c r="I248" s="74">
        <f>SUM(I249:I250)</f>
        <v>27</v>
      </c>
      <c r="J248" s="70">
        <f>I248/E248</f>
        <v>2.081727062451812E-2</v>
      </c>
      <c r="K248" s="68">
        <f>SUM(K249:K250)</f>
        <v>10</v>
      </c>
      <c r="L248" s="71">
        <f>SUM(L249:L250)</f>
        <v>656</v>
      </c>
      <c r="M248" s="68">
        <f>SUM(M249:M250)</f>
        <v>10</v>
      </c>
      <c r="N248" s="72">
        <f>M248/$L248</f>
        <v>1.524390243902439E-2</v>
      </c>
      <c r="O248" s="65">
        <f>SUM(O249:O250)</f>
        <v>190</v>
      </c>
      <c r="P248" s="72">
        <f>O248/$L248</f>
        <v>0.28963414634146339</v>
      </c>
      <c r="Q248" s="65">
        <f t="shared" ref="Q248" si="687">SUM(Q249:Q250)</f>
        <v>29</v>
      </c>
      <c r="R248" s="72">
        <f t="shared" ref="R248" si="688">Q248/$L248</f>
        <v>4.4207317073170729E-2</v>
      </c>
      <c r="S248" s="65">
        <f t="shared" ref="S248" si="689">SUM(S249:S250)</f>
        <v>8</v>
      </c>
      <c r="T248" s="72">
        <f t="shared" ref="T248" si="690">S248/$L248</f>
        <v>1.2195121951219513E-2</v>
      </c>
      <c r="U248" s="65">
        <f t="shared" ref="U248" si="691">SUM(U249:U250)</f>
        <v>3</v>
      </c>
      <c r="V248" s="72">
        <f t="shared" ref="V248" si="692">U248/$L248</f>
        <v>4.5731707317073168E-3</v>
      </c>
      <c r="W248" s="65">
        <f t="shared" ref="W248" si="693">SUM(W249:W250)</f>
        <v>2</v>
      </c>
      <c r="X248" s="72">
        <f t="shared" ref="X248" si="694">W248/$L248</f>
        <v>3.0487804878048782E-3</v>
      </c>
      <c r="Y248" s="65">
        <f t="shared" ref="Y248" si="695">SUM(Y249:Y250)</f>
        <v>0</v>
      </c>
      <c r="Z248" s="72">
        <f t="shared" ref="Z248" si="696">Y248/$L248</f>
        <v>0</v>
      </c>
      <c r="AA248" s="65">
        <f t="shared" ref="AA248" si="697">SUM(AA249:AA250)</f>
        <v>6</v>
      </c>
      <c r="AB248" s="72">
        <f t="shared" ref="AB248" si="698">AA248/$L248</f>
        <v>9.1463414634146336E-3</v>
      </c>
      <c r="AC248" s="65">
        <f t="shared" ref="AC248" si="699">SUM(AC249:AC250)</f>
        <v>32</v>
      </c>
      <c r="AD248" s="72">
        <f t="shared" ref="AD248" si="700">AC248/$L248</f>
        <v>4.878048780487805E-2</v>
      </c>
      <c r="AE248" s="65">
        <f t="shared" ref="AE248" si="701">SUM(AE249:AE250)</f>
        <v>1</v>
      </c>
      <c r="AF248" s="72">
        <f t="shared" ref="AF248" si="702">AE248/$L248</f>
        <v>1.5243902439024391E-3</v>
      </c>
      <c r="AG248" s="65">
        <f t="shared" ref="AG248" si="703">SUM(AG249:AG250)</f>
        <v>375</v>
      </c>
      <c r="AH248" s="72">
        <f t="shared" ref="AH248" si="704">AG248/$L248</f>
        <v>0.57164634146341464</v>
      </c>
      <c r="AI248">
        <f t="shared" si="531"/>
        <v>0</v>
      </c>
    </row>
    <row r="249" spans="1:35" s="24" customFormat="1" x14ac:dyDescent="0.15">
      <c r="B249" s="25"/>
      <c r="C249" s="230" t="s">
        <v>45</v>
      </c>
      <c r="D249" s="231">
        <v>1</v>
      </c>
      <c r="E249" s="232">
        <v>829</v>
      </c>
      <c r="F249" s="232">
        <v>386</v>
      </c>
      <c r="G249" s="232">
        <v>443</v>
      </c>
      <c r="H249" s="232">
        <v>53.43</v>
      </c>
      <c r="I249" s="232">
        <v>14</v>
      </c>
      <c r="J249" s="232"/>
      <c r="K249" s="232">
        <v>4</v>
      </c>
      <c r="L249" s="233">
        <v>425</v>
      </c>
      <c r="M249" s="232">
        <v>6</v>
      </c>
      <c r="N249" s="233"/>
      <c r="O249" s="230">
        <v>166</v>
      </c>
      <c r="P249" s="233"/>
      <c r="Q249" s="230">
        <v>9</v>
      </c>
      <c r="R249" s="233"/>
      <c r="S249" s="230">
        <v>2</v>
      </c>
      <c r="T249" s="233"/>
      <c r="U249" s="230">
        <v>1</v>
      </c>
      <c r="V249" s="233"/>
      <c r="W249" s="230">
        <v>1</v>
      </c>
      <c r="X249" s="233"/>
      <c r="Y249" s="230">
        <v>0</v>
      </c>
      <c r="Z249" s="233"/>
      <c r="AA249" s="230">
        <v>0</v>
      </c>
      <c r="AB249" s="233"/>
      <c r="AC249" s="230">
        <v>4</v>
      </c>
      <c r="AD249" s="233"/>
      <c r="AE249" s="230">
        <v>0</v>
      </c>
      <c r="AF249" s="233"/>
      <c r="AG249" s="230">
        <v>236</v>
      </c>
      <c r="AH249" s="233"/>
      <c r="AI249" s="24">
        <f t="shared" si="531"/>
        <v>829</v>
      </c>
    </row>
    <row r="250" spans="1:35" s="24" customFormat="1" x14ac:dyDescent="0.15">
      <c r="B250" s="25"/>
      <c r="C250" s="230" t="s">
        <v>101</v>
      </c>
      <c r="D250" s="231">
        <v>2</v>
      </c>
      <c r="E250" s="232">
        <v>468</v>
      </c>
      <c r="F250" s="232">
        <v>218</v>
      </c>
      <c r="G250" s="232">
        <v>250</v>
      </c>
      <c r="H250" s="232">
        <v>53.42</v>
      </c>
      <c r="I250" s="232">
        <v>13</v>
      </c>
      <c r="J250" s="232"/>
      <c r="K250" s="232">
        <v>6</v>
      </c>
      <c r="L250" s="233">
        <v>231</v>
      </c>
      <c r="M250" s="232">
        <v>4</v>
      </c>
      <c r="N250" s="233"/>
      <c r="O250" s="230">
        <v>24</v>
      </c>
      <c r="P250" s="233"/>
      <c r="Q250" s="230">
        <v>20</v>
      </c>
      <c r="R250" s="233"/>
      <c r="S250" s="230">
        <v>6</v>
      </c>
      <c r="T250" s="233"/>
      <c r="U250" s="230">
        <v>2</v>
      </c>
      <c r="V250" s="233"/>
      <c r="W250" s="230">
        <v>1</v>
      </c>
      <c r="X250" s="233"/>
      <c r="Y250" s="230">
        <v>0</v>
      </c>
      <c r="Z250" s="233"/>
      <c r="AA250" s="230">
        <v>6</v>
      </c>
      <c r="AB250" s="233"/>
      <c r="AC250" s="230">
        <v>28</v>
      </c>
      <c r="AD250" s="233"/>
      <c r="AE250" s="230">
        <v>1</v>
      </c>
      <c r="AF250" s="233"/>
      <c r="AG250" s="230">
        <v>139</v>
      </c>
      <c r="AH250" s="233"/>
      <c r="AI250" s="24">
        <f t="shared" si="531"/>
        <v>468</v>
      </c>
    </row>
    <row r="251" spans="1:35" x14ac:dyDescent="0.15">
      <c r="A251" s="24">
        <v>3</v>
      </c>
      <c r="B251" s="25" t="s">
        <v>184</v>
      </c>
      <c r="C251" s="65" t="s">
        <v>16</v>
      </c>
      <c r="D251" s="66"/>
      <c r="E251" s="68">
        <f>SUM(E252:E255)</f>
        <v>3841</v>
      </c>
      <c r="F251" s="68">
        <f>SUM(F252:F255)</f>
        <v>2026</v>
      </c>
      <c r="G251" s="68">
        <f>SUM(G252:G255)</f>
        <v>1815</v>
      </c>
      <c r="H251" s="69">
        <f>G251/E251</f>
        <v>0.47253319448060399</v>
      </c>
      <c r="I251" s="74">
        <f>SUM(I252:I255)</f>
        <v>27</v>
      </c>
      <c r="J251" s="70">
        <f>I251/E251</f>
        <v>7.0294194220255138E-3</v>
      </c>
      <c r="K251" s="68">
        <f>SUM(K252:K255)</f>
        <v>64</v>
      </c>
      <c r="L251" s="71">
        <f>SUM(L252:L255)</f>
        <v>1724</v>
      </c>
      <c r="M251" s="68">
        <f>SUM(M252:M255)</f>
        <v>42</v>
      </c>
      <c r="N251" s="72">
        <f>M251/$L251</f>
        <v>2.4361948955916472E-2</v>
      </c>
      <c r="O251" s="65">
        <f>SUM(O252:O255)</f>
        <v>686</v>
      </c>
      <c r="P251" s="72">
        <f>O251/$L251</f>
        <v>0.39791183294663574</v>
      </c>
      <c r="Q251" s="65">
        <f t="shared" ref="Q251" si="705">SUM(Q252:Q255)</f>
        <v>180</v>
      </c>
      <c r="R251" s="72">
        <f t="shared" ref="R251" si="706">Q251/$L251</f>
        <v>0.10440835266821345</v>
      </c>
      <c r="S251" s="65">
        <f t="shared" ref="S251" si="707">SUM(S252:S255)</f>
        <v>42</v>
      </c>
      <c r="T251" s="72">
        <f t="shared" ref="T251" si="708">S251/$L251</f>
        <v>2.4361948955916472E-2</v>
      </c>
      <c r="U251" s="65">
        <f t="shared" ref="U251" si="709">SUM(U252:U255)</f>
        <v>15</v>
      </c>
      <c r="V251" s="72">
        <f t="shared" ref="V251" si="710">U251/$L251</f>
        <v>8.7006960556844544E-3</v>
      </c>
      <c r="W251" s="65">
        <f t="shared" ref="W251" si="711">SUM(W252:W255)</f>
        <v>18</v>
      </c>
      <c r="X251" s="72">
        <f t="shared" ref="X251" si="712">W251/$L251</f>
        <v>1.0440835266821345E-2</v>
      </c>
      <c r="Y251" s="65">
        <f t="shared" ref="Y251" si="713">SUM(Y252:Y255)</f>
        <v>3</v>
      </c>
      <c r="Z251" s="72">
        <f t="shared" ref="Z251" si="714">Y251/$L251</f>
        <v>1.7401392111368909E-3</v>
      </c>
      <c r="AA251" s="65">
        <f t="shared" ref="AA251" si="715">SUM(AA252:AA255)</f>
        <v>8</v>
      </c>
      <c r="AB251" s="72">
        <f t="shared" ref="AB251" si="716">AA251/$L251</f>
        <v>4.6403712296983757E-3</v>
      </c>
      <c r="AC251" s="65">
        <f t="shared" ref="AC251" si="717">SUM(AC252:AC255)</f>
        <v>146</v>
      </c>
      <c r="AD251" s="72">
        <f t="shared" ref="AD251" si="718">AC251/$L251</f>
        <v>8.4686774941995363E-2</v>
      </c>
      <c r="AE251" s="65">
        <f t="shared" ref="AE251" si="719">SUM(AE252:AE255)</f>
        <v>23</v>
      </c>
      <c r="AF251" s="72">
        <f t="shared" ref="AF251" si="720">AE251/$L251</f>
        <v>1.334106728538283E-2</v>
      </c>
      <c r="AG251" s="65">
        <f t="shared" ref="AG251" si="721">SUM(AG252:AG255)</f>
        <v>561</v>
      </c>
      <c r="AH251" s="72">
        <f t="shared" ref="AH251" si="722">AG251/$L251</f>
        <v>0.32540603248259858</v>
      </c>
      <c r="AI251">
        <f t="shared" si="531"/>
        <v>0</v>
      </c>
    </row>
    <row r="252" spans="1:35" s="24" customFormat="1" x14ac:dyDescent="0.15">
      <c r="B252" s="25"/>
      <c r="C252" s="230" t="s">
        <v>222</v>
      </c>
      <c r="D252" s="231">
        <v>1</v>
      </c>
      <c r="E252" s="232">
        <v>1278</v>
      </c>
      <c r="F252" s="232">
        <v>653</v>
      </c>
      <c r="G252" s="232">
        <v>625</v>
      </c>
      <c r="H252" s="232">
        <v>48.9</v>
      </c>
      <c r="I252" s="232">
        <v>13</v>
      </c>
      <c r="J252" s="232"/>
      <c r="K252" s="232">
        <v>15</v>
      </c>
      <c r="L252" s="233">
        <v>597</v>
      </c>
      <c r="M252" s="232">
        <v>20</v>
      </c>
      <c r="N252" s="233"/>
      <c r="O252" s="230">
        <v>189</v>
      </c>
      <c r="P252" s="233"/>
      <c r="Q252" s="230">
        <v>83</v>
      </c>
      <c r="R252" s="233"/>
      <c r="S252" s="230">
        <v>18</v>
      </c>
      <c r="T252" s="233"/>
      <c r="U252" s="230">
        <v>4</v>
      </c>
      <c r="V252" s="233"/>
      <c r="W252" s="230">
        <v>6</v>
      </c>
      <c r="X252" s="233"/>
      <c r="Y252" s="230">
        <v>0</v>
      </c>
      <c r="Z252" s="233"/>
      <c r="AA252" s="230">
        <v>3</v>
      </c>
      <c r="AB252" s="233"/>
      <c r="AC252" s="230">
        <v>87</v>
      </c>
      <c r="AD252" s="233"/>
      <c r="AE252" s="230">
        <v>13</v>
      </c>
      <c r="AF252" s="233"/>
      <c r="AG252" s="230">
        <v>174</v>
      </c>
      <c r="AH252" s="233"/>
      <c r="AI252" s="24">
        <f t="shared" si="531"/>
        <v>1278</v>
      </c>
    </row>
    <row r="253" spans="1:35" s="24" customFormat="1" x14ac:dyDescent="0.15">
      <c r="B253" s="25"/>
      <c r="C253" s="230" t="s">
        <v>223</v>
      </c>
      <c r="D253" s="231">
        <v>2</v>
      </c>
      <c r="E253" s="232">
        <v>1313</v>
      </c>
      <c r="F253" s="232">
        <v>726</v>
      </c>
      <c r="G253" s="232">
        <v>587</v>
      </c>
      <c r="H253" s="232">
        <v>44.71</v>
      </c>
      <c r="I253" s="232">
        <v>10</v>
      </c>
      <c r="J253" s="232"/>
      <c r="K253" s="232">
        <v>14</v>
      </c>
      <c r="L253" s="233">
        <v>563</v>
      </c>
      <c r="M253" s="232">
        <v>11</v>
      </c>
      <c r="N253" s="233"/>
      <c r="O253" s="230">
        <v>285</v>
      </c>
      <c r="P253" s="233"/>
      <c r="Q253" s="230">
        <v>46</v>
      </c>
      <c r="R253" s="233"/>
      <c r="S253" s="230">
        <v>10</v>
      </c>
      <c r="T253" s="233"/>
      <c r="U253" s="230">
        <v>3</v>
      </c>
      <c r="V253" s="233"/>
      <c r="W253" s="230">
        <v>2</v>
      </c>
      <c r="X253" s="233"/>
      <c r="Y253" s="230">
        <v>2</v>
      </c>
      <c r="Z253" s="233"/>
      <c r="AA253" s="230">
        <v>2</v>
      </c>
      <c r="AB253" s="233"/>
      <c r="AC253" s="230">
        <v>35</v>
      </c>
      <c r="AD253" s="233"/>
      <c r="AE253" s="230">
        <v>3</v>
      </c>
      <c r="AF253" s="233"/>
      <c r="AG253" s="230">
        <v>164</v>
      </c>
      <c r="AH253" s="233"/>
      <c r="AI253" s="24">
        <f t="shared" si="531"/>
        <v>1313</v>
      </c>
    </row>
    <row r="254" spans="1:35" s="24" customFormat="1" x14ac:dyDescent="0.15">
      <c r="B254" s="25"/>
      <c r="C254" s="230" t="s">
        <v>145</v>
      </c>
      <c r="D254" s="231">
        <v>3</v>
      </c>
      <c r="E254" s="232">
        <v>957</v>
      </c>
      <c r="F254" s="232">
        <v>517</v>
      </c>
      <c r="G254" s="232">
        <v>440</v>
      </c>
      <c r="H254" s="232">
        <v>45.98</v>
      </c>
      <c r="I254" s="232">
        <v>1</v>
      </c>
      <c r="J254" s="232"/>
      <c r="K254" s="232">
        <v>28</v>
      </c>
      <c r="L254" s="233">
        <v>411</v>
      </c>
      <c r="M254" s="232">
        <v>9</v>
      </c>
      <c r="N254" s="233"/>
      <c r="O254" s="230">
        <v>151</v>
      </c>
      <c r="P254" s="233"/>
      <c r="Q254" s="230">
        <v>36</v>
      </c>
      <c r="R254" s="233"/>
      <c r="S254" s="230">
        <v>11</v>
      </c>
      <c r="T254" s="233"/>
      <c r="U254" s="230">
        <v>7</v>
      </c>
      <c r="V254" s="233"/>
      <c r="W254" s="230">
        <v>10</v>
      </c>
      <c r="X254" s="233"/>
      <c r="Y254" s="230">
        <v>1</v>
      </c>
      <c r="Z254" s="233"/>
      <c r="AA254" s="230">
        <v>2</v>
      </c>
      <c r="AB254" s="233"/>
      <c r="AC254" s="230">
        <v>19</v>
      </c>
      <c r="AD254" s="233"/>
      <c r="AE254" s="230">
        <v>6</v>
      </c>
      <c r="AF254" s="233"/>
      <c r="AG254" s="230">
        <v>159</v>
      </c>
      <c r="AH254" s="233"/>
      <c r="AI254" s="24">
        <f t="shared" si="531"/>
        <v>957</v>
      </c>
    </row>
    <row r="255" spans="1:35" s="24" customFormat="1" x14ac:dyDescent="0.15">
      <c r="B255" s="25"/>
      <c r="C255" s="230" t="s">
        <v>146</v>
      </c>
      <c r="D255" s="231">
        <v>4</v>
      </c>
      <c r="E255" s="232">
        <v>293</v>
      </c>
      <c r="F255" s="232">
        <v>130</v>
      </c>
      <c r="G255" s="232">
        <v>163</v>
      </c>
      <c r="H255" s="232">
        <v>55.63</v>
      </c>
      <c r="I255" s="232">
        <v>3</v>
      </c>
      <c r="J255" s="232"/>
      <c r="K255" s="232">
        <v>7</v>
      </c>
      <c r="L255" s="233">
        <v>153</v>
      </c>
      <c r="M255" s="232">
        <v>2</v>
      </c>
      <c r="N255" s="233"/>
      <c r="O255" s="230">
        <v>61</v>
      </c>
      <c r="P255" s="233"/>
      <c r="Q255" s="230">
        <v>15</v>
      </c>
      <c r="R255" s="233"/>
      <c r="S255" s="230">
        <v>3</v>
      </c>
      <c r="T255" s="233"/>
      <c r="U255" s="230">
        <v>1</v>
      </c>
      <c r="V255" s="233"/>
      <c r="W255" s="230">
        <v>0</v>
      </c>
      <c r="X255" s="233"/>
      <c r="Y255" s="230">
        <v>0</v>
      </c>
      <c r="Z255" s="233"/>
      <c r="AA255" s="230">
        <v>1</v>
      </c>
      <c r="AB255" s="233"/>
      <c r="AC255" s="230">
        <v>5</v>
      </c>
      <c r="AD255" s="233"/>
      <c r="AE255" s="230">
        <v>1</v>
      </c>
      <c r="AF255" s="233"/>
      <c r="AG255" s="230">
        <v>64</v>
      </c>
      <c r="AH255" s="233"/>
      <c r="AI255" s="24">
        <f t="shared" si="531"/>
        <v>293</v>
      </c>
    </row>
    <row r="256" spans="1:35" x14ac:dyDescent="0.15">
      <c r="A256" s="24">
        <v>1</v>
      </c>
      <c r="B256" s="25" t="s">
        <v>182</v>
      </c>
      <c r="C256" s="65" t="s">
        <v>17</v>
      </c>
      <c r="D256" s="66"/>
      <c r="E256" s="68">
        <f>SUM(E257)</f>
        <v>205</v>
      </c>
      <c r="F256" s="68">
        <f t="shared" ref="F256" si="723">SUM(F257)</f>
        <v>88</v>
      </c>
      <c r="G256" s="68">
        <f t="shared" ref="G256" si="724">SUM(G257)</f>
        <v>117</v>
      </c>
      <c r="H256" s="69">
        <f>G256/E256</f>
        <v>0.57073170731707312</v>
      </c>
      <c r="I256" s="74">
        <f>SUM(I257)</f>
        <v>1</v>
      </c>
      <c r="J256" s="70">
        <f>I256/E256</f>
        <v>4.8780487804878049E-3</v>
      </c>
      <c r="K256" s="68">
        <f>SUM(K257)</f>
        <v>1</v>
      </c>
      <c r="L256" s="71">
        <f>SUM(L257)</f>
        <v>115</v>
      </c>
      <c r="M256" s="68">
        <f>SUM(M257)</f>
        <v>2</v>
      </c>
      <c r="N256" s="72">
        <f>M256/$L256</f>
        <v>1.7391304347826087E-2</v>
      </c>
      <c r="O256" s="65">
        <f>SUM(O257)</f>
        <v>86</v>
      </c>
      <c r="P256" s="72">
        <f>O256/$L256</f>
        <v>0.74782608695652175</v>
      </c>
      <c r="Q256" s="65">
        <f t="shared" ref="Q256" si="725">SUM(Q257)</f>
        <v>4</v>
      </c>
      <c r="R256" s="72">
        <f t="shared" ref="R256" si="726">Q256/$L256</f>
        <v>3.4782608695652174E-2</v>
      </c>
      <c r="S256" s="65">
        <f t="shared" ref="S256" si="727">SUM(S257)</f>
        <v>2</v>
      </c>
      <c r="T256" s="72">
        <f t="shared" ref="T256" si="728">S256/$L256</f>
        <v>1.7391304347826087E-2</v>
      </c>
      <c r="U256" s="65">
        <f t="shared" ref="U256" si="729">SUM(U257)</f>
        <v>1</v>
      </c>
      <c r="V256" s="72">
        <f t="shared" ref="V256" si="730">U256/$L256</f>
        <v>8.6956521739130436E-3</v>
      </c>
      <c r="W256" s="65">
        <f t="shared" ref="W256" si="731">SUM(W257)</f>
        <v>3</v>
      </c>
      <c r="X256" s="72">
        <f t="shared" ref="X256" si="732">W256/$L256</f>
        <v>2.6086956521739129E-2</v>
      </c>
      <c r="Y256" s="65">
        <f t="shared" ref="Y256" si="733">SUM(Y257)</f>
        <v>0</v>
      </c>
      <c r="Z256" s="72">
        <f t="shared" ref="Z256" si="734">Y256/$L256</f>
        <v>0</v>
      </c>
      <c r="AA256" s="65">
        <f t="shared" ref="AA256" si="735">SUM(AA257)</f>
        <v>0</v>
      </c>
      <c r="AB256" s="72">
        <f t="shared" ref="AB256" si="736">AA256/$L256</f>
        <v>0</v>
      </c>
      <c r="AC256" s="65">
        <f t="shared" ref="AC256" si="737">SUM(AC257)</f>
        <v>5</v>
      </c>
      <c r="AD256" s="72">
        <f t="shared" ref="AD256" si="738">AC256/$L256</f>
        <v>4.3478260869565216E-2</v>
      </c>
      <c r="AE256" s="65">
        <f t="shared" ref="AE256" si="739">SUM(AE257)</f>
        <v>0</v>
      </c>
      <c r="AF256" s="72">
        <f t="shared" ref="AF256" si="740">AE256/$L256</f>
        <v>0</v>
      </c>
      <c r="AG256" s="65">
        <f t="shared" ref="AG256" si="741">SUM(AG257)</f>
        <v>12</v>
      </c>
      <c r="AH256" s="72">
        <f t="shared" ref="AH256" si="742">AG256/$L256</f>
        <v>0.10434782608695652</v>
      </c>
      <c r="AI256">
        <f t="shared" si="531"/>
        <v>0</v>
      </c>
    </row>
    <row r="257" spans="1:35" s="24" customFormat="1" x14ac:dyDescent="0.15">
      <c r="B257" s="25"/>
      <c r="C257" s="230" t="s">
        <v>142</v>
      </c>
      <c r="D257" s="231">
        <v>1</v>
      </c>
      <c r="E257" s="232">
        <v>205</v>
      </c>
      <c r="F257" s="232">
        <v>88</v>
      </c>
      <c r="G257" s="232">
        <v>117</v>
      </c>
      <c r="H257" s="232">
        <v>57.07</v>
      </c>
      <c r="I257" s="232">
        <v>1</v>
      </c>
      <c r="J257" s="232"/>
      <c r="K257" s="232">
        <v>1</v>
      </c>
      <c r="L257" s="233">
        <v>115</v>
      </c>
      <c r="M257" s="232">
        <v>2</v>
      </c>
      <c r="N257" s="233"/>
      <c r="O257" s="230">
        <v>86</v>
      </c>
      <c r="P257" s="233"/>
      <c r="Q257" s="230">
        <v>4</v>
      </c>
      <c r="R257" s="233"/>
      <c r="S257" s="230">
        <v>2</v>
      </c>
      <c r="T257" s="233"/>
      <c r="U257" s="230">
        <v>1</v>
      </c>
      <c r="V257" s="233"/>
      <c r="W257" s="230">
        <v>3</v>
      </c>
      <c r="X257" s="233"/>
      <c r="Y257" s="230">
        <v>0</v>
      </c>
      <c r="Z257" s="233"/>
      <c r="AA257" s="230">
        <v>0</v>
      </c>
      <c r="AB257" s="233"/>
      <c r="AC257" s="230">
        <v>5</v>
      </c>
      <c r="AD257" s="233"/>
      <c r="AE257" s="230">
        <v>0</v>
      </c>
      <c r="AF257" s="233"/>
      <c r="AG257" s="230">
        <v>12</v>
      </c>
      <c r="AH257" s="233"/>
      <c r="AI257" s="24">
        <f t="shared" si="531"/>
        <v>205</v>
      </c>
    </row>
    <row r="258" spans="1:35" ht="15" x14ac:dyDescent="0.2">
      <c r="A258" s="26">
        <v>2</v>
      </c>
      <c r="B258" s="27" t="s">
        <v>183</v>
      </c>
      <c r="C258" s="65" t="s">
        <v>18</v>
      </c>
      <c r="D258" s="66"/>
      <c r="E258" s="68">
        <f>SUM(E259:E262)</f>
        <v>7250</v>
      </c>
      <c r="F258" s="68">
        <f t="shared" ref="F258" si="743">SUM(F259:F262)</f>
        <v>4890</v>
      </c>
      <c r="G258" s="68">
        <f t="shared" ref="G258" si="744">SUM(G259:G262)</f>
        <v>2360</v>
      </c>
      <c r="H258" s="69">
        <f>G258/E258</f>
        <v>0.32551724137931032</v>
      </c>
      <c r="I258" s="74">
        <f>SUM(I259:I262)</f>
        <v>22</v>
      </c>
      <c r="J258" s="70">
        <f>I258/E258</f>
        <v>3.0344827586206895E-3</v>
      </c>
      <c r="K258" s="68">
        <f t="shared" ref="K258" si="745">SUM(K259:K262)</f>
        <v>80</v>
      </c>
      <c r="L258" s="71">
        <f t="shared" ref="L258" si="746">SUM(L259:L262)</f>
        <v>2258</v>
      </c>
      <c r="M258" s="68">
        <f t="shared" ref="M258" si="747">SUM(M259:M262)</f>
        <v>34</v>
      </c>
      <c r="N258" s="72">
        <f>M258/$L258</f>
        <v>1.5057573073516387E-2</v>
      </c>
      <c r="O258" s="65">
        <f t="shared" ref="O258:AG258" si="748">SUM(O259:O262)</f>
        <v>965</v>
      </c>
      <c r="P258" s="72">
        <f>O258/$L258</f>
        <v>0.42736935341009741</v>
      </c>
      <c r="Q258" s="65">
        <f t="shared" si="748"/>
        <v>284</v>
      </c>
      <c r="R258" s="72">
        <f t="shared" ref="R258" si="749">Q258/$L258</f>
        <v>0.12577502214348982</v>
      </c>
      <c r="S258" s="65">
        <f t="shared" si="748"/>
        <v>50</v>
      </c>
      <c r="T258" s="72">
        <f t="shared" ref="T258" si="750">S258/$L258</f>
        <v>2.2143489813994686E-2</v>
      </c>
      <c r="U258" s="65">
        <f t="shared" si="748"/>
        <v>19</v>
      </c>
      <c r="V258" s="72">
        <f t="shared" ref="V258" si="751">U258/$L258</f>
        <v>8.4145261293179802E-3</v>
      </c>
      <c r="W258" s="65">
        <f t="shared" si="748"/>
        <v>23</v>
      </c>
      <c r="X258" s="72">
        <f t="shared" ref="X258" si="752">W258/$L258</f>
        <v>1.0186005314437556E-2</v>
      </c>
      <c r="Y258" s="65">
        <f t="shared" si="748"/>
        <v>8</v>
      </c>
      <c r="Z258" s="72">
        <f t="shared" ref="Z258" si="753">Y258/$L258</f>
        <v>3.5429583702391498E-3</v>
      </c>
      <c r="AA258" s="65">
        <f t="shared" si="748"/>
        <v>6</v>
      </c>
      <c r="AB258" s="72">
        <f t="shared" ref="AB258" si="754">AA258/$L258</f>
        <v>2.6572187776793621E-3</v>
      </c>
      <c r="AC258" s="65">
        <f t="shared" si="748"/>
        <v>158</v>
      </c>
      <c r="AD258" s="72">
        <f t="shared" ref="AD258" si="755">AC258/$L258</f>
        <v>6.997342781222321E-2</v>
      </c>
      <c r="AE258" s="65">
        <f t="shared" si="748"/>
        <v>21</v>
      </c>
      <c r="AF258" s="72">
        <f t="shared" ref="AF258" si="756">AE258/$L258</f>
        <v>9.3002657218777679E-3</v>
      </c>
      <c r="AG258" s="65">
        <f t="shared" si="748"/>
        <v>690</v>
      </c>
      <c r="AH258" s="72">
        <f t="shared" ref="AH258" si="757">AG258/$L258</f>
        <v>0.30558015943312666</v>
      </c>
      <c r="AI258">
        <f t="shared" si="531"/>
        <v>0</v>
      </c>
    </row>
    <row r="259" spans="1:35" s="24" customFormat="1" x14ac:dyDescent="0.15">
      <c r="B259" s="25"/>
      <c r="C259" s="230" t="s">
        <v>215</v>
      </c>
      <c r="D259" s="231">
        <v>1</v>
      </c>
      <c r="E259" s="232">
        <v>2016</v>
      </c>
      <c r="F259" s="232">
        <v>1371</v>
      </c>
      <c r="G259" s="232">
        <v>645</v>
      </c>
      <c r="H259" s="232">
        <v>31.99</v>
      </c>
      <c r="I259" s="232">
        <v>0</v>
      </c>
      <c r="J259" s="232"/>
      <c r="K259" s="232">
        <v>26</v>
      </c>
      <c r="L259" s="233">
        <v>619</v>
      </c>
      <c r="M259" s="232">
        <v>8</v>
      </c>
      <c r="N259" s="233"/>
      <c r="O259" s="230">
        <v>165</v>
      </c>
      <c r="P259" s="233"/>
      <c r="Q259" s="230">
        <v>98</v>
      </c>
      <c r="R259" s="233"/>
      <c r="S259" s="230">
        <v>15</v>
      </c>
      <c r="T259" s="233"/>
      <c r="U259" s="230">
        <v>8</v>
      </c>
      <c r="V259" s="233"/>
      <c r="W259" s="230">
        <v>4</v>
      </c>
      <c r="X259" s="233"/>
      <c r="Y259" s="230">
        <v>7</v>
      </c>
      <c r="Z259" s="233"/>
      <c r="AA259" s="230">
        <v>3</v>
      </c>
      <c r="AB259" s="233"/>
      <c r="AC259" s="230">
        <v>55</v>
      </c>
      <c r="AD259" s="233"/>
      <c r="AE259" s="230">
        <v>5</v>
      </c>
      <c r="AF259" s="233"/>
      <c r="AG259" s="230">
        <v>251</v>
      </c>
      <c r="AH259" s="233"/>
      <c r="AI259" s="24">
        <f t="shared" si="531"/>
        <v>2016</v>
      </c>
    </row>
    <row r="260" spans="1:35" s="24" customFormat="1" x14ac:dyDescent="0.15">
      <c r="B260" s="25"/>
      <c r="C260" s="230" t="s">
        <v>216</v>
      </c>
      <c r="D260" s="231">
        <v>2</v>
      </c>
      <c r="E260" s="232">
        <v>1727</v>
      </c>
      <c r="F260" s="232">
        <v>1132</v>
      </c>
      <c r="G260" s="232">
        <v>595</v>
      </c>
      <c r="H260" s="232">
        <v>34.450000000000003</v>
      </c>
      <c r="I260" s="232">
        <v>0</v>
      </c>
      <c r="J260" s="232"/>
      <c r="K260" s="232">
        <v>35</v>
      </c>
      <c r="L260" s="233">
        <v>560</v>
      </c>
      <c r="M260" s="232">
        <v>10</v>
      </c>
      <c r="N260" s="233"/>
      <c r="O260" s="230">
        <v>178</v>
      </c>
      <c r="P260" s="233"/>
      <c r="Q260" s="230">
        <v>76</v>
      </c>
      <c r="R260" s="233"/>
      <c r="S260" s="230">
        <v>12</v>
      </c>
      <c r="T260" s="233"/>
      <c r="U260" s="230">
        <v>2</v>
      </c>
      <c r="V260" s="233"/>
      <c r="W260" s="230">
        <v>7</v>
      </c>
      <c r="X260" s="233"/>
      <c r="Y260" s="230">
        <v>0</v>
      </c>
      <c r="Z260" s="233"/>
      <c r="AA260" s="230">
        <v>1</v>
      </c>
      <c r="AB260" s="233"/>
      <c r="AC260" s="230">
        <v>42</v>
      </c>
      <c r="AD260" s="233"/>
      <c r="AE260" s="230">
        <v>4</v>
      </c>
      <c r="AF260" s="233"/>
      <c r="AG260" s="230">
        <v>228</v>
      </c>
      <c r="AH260" s="233"/>
      <c r="AI260" s="24">
        <f t="shared" si="531"/>
        <v>1727</v>
      </c>
    </row>
    <row r="261" spans="1:35" s="24" customFormat="1" x14ac:dyDescent="0.15">
      <c r="B261" s="25"/>
      <c r="C261" s="230" t="s">
        <v>217</v>
      </c>
      <c r="D261" s="231">
        <v>3</v>
      </c>
      <c r="E261" s="232">
        <v>1523</v>
      </c>
      <c r="F261" s="232">
        <v>1029</v>
      </c>
      <c r="G261" s="232">
        <v>494</v>
      </c>
      <c r="H261" s="232">
        <v>32.44</v>
      </c>
      <c r="I261" s="232">
        <v>8</v>
      </c>
      <c r="J261" s="232"/>
      <c r="K261" s="232">
        <v>4</v>
      </c>
      <c r="L261" s="233">
        <v>482</v>
      </c>
      <c r="M261" s="232">
        <v>11</v>
      </c>
      <c r="N261" s="233"/>
      <c r="O261" s="230">
        <v>304</v>
      </c>
      <c r="P261" s="233"/>
      <c r="Q261" s="230">
        <v>49</v>
      </c>
      <c r="R261" s="233"/>
      <c r="S261" s="230">
        <v>9</v>
      </c>
      <c r="T261" s="233"/>
      <c r="U261" s="230">
        <v>1</v>
      </c>
      <c r="V261" s="233"/>
      <c r="W261" s="230">
        <v>4</v>
      </c>
      <c r="X261" s="233"/>
      <c r="Y261" s="230">
        <v>0</v>
      </c>
      <c r="Z261" s="233"/>
      <c r="AA261" s="230">
        <v>0</v>
      </c>
      <c r="AB261" s="233"/>
      <c r="AC261" s="230">
        <v>18</v>
      </c>
      <c r="AD261" s="233"/>
      <c r="AE261" s="230">
        <v>3</v>
      </c>
      <c r="AF261" s="233"/>
      <c r="AG261" s="230">
        <v>83</v>
      </c>
      <c r="AH261" s="233"/>
      <c r="AI261" s="24">
        <f t="shared" ref="AI261:AI288" si="758">IF(AND(NOT(ISBLANK($L261)),NOT(ISBLANK($D261))),$E261,0)</f>
        <v>1523</v>
      </c>
    </row>
    <row r="262" spans="1:35" s="24" customFormat="1" x14ac:dyDescent="0.15">
      <c r="B262" s="25"/>
      <c r="C262" s="230" t="s">
        <v>218</v>
      </c>
      <c r="D262" s="231">
        <v>4</v>
      </c>
      <c r="E262" s="232">
        <v>1984</v>
      </c>
      <c r="F262" s="232">
        <v>1358</v>
      </c>
      <c r="G262" s="232">
        <v>626</v>
      </c>
      <c r="H262" s="232">
        <v>31.55</v>
      </c>
      <c r="I262" s="232">
        <v>14</v>
      </c>
      <c r="J262" s="232"/>
      <c r="K262" s="232">
        <v>15</v>
      </c>
      <c r="L262" s="233">
        <v>597</v>
      </c>
      <c r="M262" s="232">
        <v>5</v>
      </c>
      <c r="N262" s="233"/>
      <c r="O262" s="230">
        <v>318</v>
      </c>
      <c r="P262" s="233"/>
      <c r="Q262" s="230">
        <v>61</v>
      </c>
      <c r="R262" s="233"/>
      <c r="S262" s="230">
        <v>14</v>
      </c>
      <c r="T262" s="233"/>
      <c r="U262" s="230">
        <v>8</v>
      </c>
      <c r="V262" s="233"/>
      <c r="W262" s="230">
        <v>8</v>
      </c>
      <c r="X262" s="233"/>
      <c r="Y262" s="230">
        <v>1</v>
      </c>
      <c r="Z262" s="233"/>
      <c r="AA262" s="230">
        <v>2</v>
      </c>
      <c r="AB262" s="233"/>
      <c r="AC262" s="230">
        <v>43</v>
      </c>
      <c r="AD262" s="233"/>
      <c r="AE262" s="230">
        <v>9</v>
      </c>
      <c r="AF262" s="233"/>
      <c r="AG262" s="230">
        <v>128</v>
      </c>
      <c r="AH262" s="233"/>
      <c r="AI262" s="24">
        <f t="shared" si="758"/>
        <v>1984</v>
      </c>
    </row>
    <row r="263" spans="1:35" ht="15" x14ac:dyDescent="0.2">
      <c r="A263" s="26">
        <v>2</v>
      </c>
      <c r="B263" s="27" t="s">
        <v>186</v>
      </c>
      <c r="C263" s="65" t="s">
        <v>19</v>
      </c>
      <c r="D263" s="66"/>
      <c r="E263" s="68">
        <f>SUM(E264:E266)</f>
        <v>1637</v>
      </c>
      <c r="F263" s="68">
        <f t="shared" ref="F263" si="759">SUM(F264:F266)</f>
        <v>757</v>
      </c>
      <c r="G263" s="68">
        <f t="shared" ref="G263" si="760">SUM(G264:G266)</f>
        <v>880</v>
      </c>
      <c r="H263" s="69">
        <f>G263/E263</f>
        <v>0.53756872327428218</v>
      </c>
      <c r="I263" s="74">
        <f>SUM(I264:I266)</f>
        <v>26</v>
      </c>
      <c r="J263" s="70">
        <f>I263/E263</f>
        <v>1.588271227855834E-2</v>
      </c>
      <c r="K263" s="68">
        <f t="shared" ref="K263" si="761">SUM(K264:K266)</f>
        <v>22</v>
      </c>
      <c r="L263" s="71">
        <f t="shared" ref="L263" si="762">SUM(L264:L266)</f>
        <v>832</v>
      </c>
      <c r="M263" s="68">
        <f t="shared" ref="M263" si="763">SUM(M264:M266)</f>
        <v>14</v>
      </c>
      <c r="N263" s="72">
        <f>M263/$L263</f>
        <v>1.6826923076923076E-2</v>
      </c>
      <c r="O263" s="65">
        <f t="shared" ref="O263:AG263" si="764">SUM(O264:O266)</f>
        <v>384</v>
      </c>
      <c r="P263" s="72">
        <f>O263/$L263</f>
        <v>0.46153846153846156</v>
      </c>
      <c r="Q263" s="65">
        <f t="shared" si="764"/>
        <v>45</v>
      </c>
      <c r="R263" s="72">
        <f t="shared" ref="R263" si="765">Q263/$L263</f>
        <v>5.4086538461538464E-2</v>
      </c>
      <c r="S263" s="65">
        <f t="shared" si="764"/>
        <v>18</v>
      </c>
      <c r="T263" s="72">
        <f t="shared" ref="T263" si="766">S263/$L263</f>
        <v>2.1634615384615384E-2</v>
      </c>
      <c r="U263" s="65">
        <f t="shared" si="764"/>
        <v>2</v>
      </c>
      <c r="V263" s="72">
        <f t="shared" ref="V263" si="767">U263/$L263</f>
        <v>2.403846153846154E-3</v>
      </c>
      <c r="W263" s="65">
        <f t="shared" si="764"/>
        <v>8</v>
      </c>
      <c r="X263" s="72">
        <f t="shared" ref="X263" si="768">W263/$L263</f>
        <v>9.6153846153846159E-3</v>
      </c>
      <c r="Y263" s="65">
        <f t="shared" si="764"/>
        <v>1</v>
      </c>
      <c r="Z263" s="72">
        <f t="shared" ref="Z263" si="769">Y263/$L263</f>
        <v>1.201923076923077E-3</v>
      </c>
      <c r="AA263" s="65">
        <f t="shared" si="764"/>
        <v>2</v>
      </c>
      <c r="AB263" s="72">
        <f t="shared" ref="AB263" si="770">AA263/$L263</f>
        <v>2.403846153846154E-3</v>
      </c>
      <c r="AC263" s="65">
        <f t="shared" si="764"/>
        <v>29</v>
      </c>
      <c r="AD263" s="72">
        <f t="shared" ref="AD263" si="771">AC263/$L263</f>
        <v>3.4855769230769232E-2</v>
      </c>
      <c r="AE263" s="65">
        <f t="shared" si="764"/>
        <v>23</v>
      </c>
      <c r="AF263" s="72">
        <f t="shared" ref="AF263" si="772">AE263/$L263</f>
        <v>2.7644230769230768E-2</v>
      </c>
      <c r="AG263" s="65">
        <f t="shared" si="764"/>
        <v>306</v>
      </c>
      <c r="AH263" s="72">
        <f t="shared" ref="AH263" si="773">AG263/$L263</f>
        <v>0.36778846153846156</v>
      </c>
      <c r="AI263">
        <f t="shared" si="758"/>
        <v>0</v>
      </c>
    </row>
    <row r="264" spans="1:35" s="24" customFormat="1" x14ac:dyDescent="0.15">
      <c r="B264" s="25"/>
      <c r="C264" s="230" t="s">
        <v>147</v>
      </c>
      <c r="D264" s="231">
        <v>1</v>
      </c>
      <c r="E264" s="232">
        <v>765</v>
      </c>
      <c r="F264" s="232">
        <v>377</v>
      </c>
      <c r="G264" s="232">
        <v>388</v>
      </c>
      <c r="H264" s="232">
        <v>50.72</v>
      </c>
      <c r="I264" s="232">
        <v>17</v>
      </c>
      <c r="J264" s="232"/>
      <c r="K264" s="232">
        <v>6</v>
      </c>
      <c r="L264" s="233">
        <v>365</v>
      </c>
      <c r="M264" s="232">
        <v>9</v>
      </c>
      <c r="N264" s="233"/>
      <c r="O264" s="230">
        <v>174</v>
      </c>
      <c r="P264" s="233"/>
      <c r="Q264" s="230">
        <v>26</v>
      </c>
      <c r="R264" s="233"/>
      <c r="S264" s="230">
        <v>9</v>
      </c>
      <c r="T264" s="233"/>
      <c r="U264" s="230">
        <v>1</v>
      </c>
      <c r="V264" s="233"/>
      <c r="W264" s="230">
        <v>3</v>
      </c>
      <c r="X264" s="233"/>
      <c r="Y264" s="230">
        <v>1</v>
      </c>
      <c r="Z264" s="233"/>
      <c r="AA264" s="230">
        <v>0</v>
      </c>
      <c r="AB264" s="233"/>
      <c r="AC264" s="230">
        <v>14</v>
      </c>
      <c r="AD264" s="233"/>
      <c r="AE264" s="230">
        <v>10</v>
      </c>
      <c r="AF264" s="233"/>
      <c r="AG264" s="230">
        <v>118</v>
      </c>
      <c r="AH264" s="233"/>
      <c r="AI264" s="24">
        <f t="shared" si="758"/>
        <v>765</v>
      </c>
    </row>
    <row r="265" spans="1:35" s="24" customFormat="1" x14ac:dyDescent="0.15">
      <c r="B265" s="25"/>
      <c r="C265" s="230" t="s">
        <v>148</v>
      </c>
      <c r="D265" s="231">
        <v>2</v>
      </c>
      <c r="E265" s="232">
        <v>419</v>
      </c>
      <c r="F265" s="232">
        <v>188</v>
      </c>
      <c r="G265" s="232">
        <v>231</v>
      </c>
      <c r="H265" s="232">
        <v>55.13</v>
      </c>
      <c r="I265" s="232">
        <v>3</v>
      </c>
      <c r="J265" s="232"/>
      <c r="K265" s="232">
        <v>8</v>
      </c>
      <c r="L265" s="233">
        <v>220</v>
      </c>
      <c r="M265" s="232">
        <v>0</v>
      </c>
      <c r="N265" s="233"/>
      <c r="O265" s="230">
        <v>110</v>
      </c>
      <c r="P265" s="233"/>
      <c r="Q265" s="230">
        <v>7</v>
      </c>
      <c r="R265" s="233"/>
      <c r="S265" s="230">
        <v>3</v>
      </c>
      <c r="T265" s="233"/>
      <c r="U265" s="230">
        <v>0</v>
      </c>
      <c r="V265" s="233"/>
      <c r="W265" s="230">
        <v>2</v>
      </c>
      <c r="X265" s="233"/>
      <c r="Y265" s="230">
        <v>0</v>
      </c>
      <c r="Z265" s="233"/>
      <c r="AA265" s="230">
        <v>1</v>
      </c>
      <c r="AB265" s="233"/>
      <c r="AC265" s="230">
        <v>14</v>
      </c>
      <c r="AD265" s="233"/>
      <c r="AE265" s="230">
        <v>9</v>
      </c>
      <c r="AF265" s="233"/>
      <c r="AG265" s="230">
        <v>74</v>
      </c>
      <c r="AH265" s="233"/>
      <c r="AI265" s="24">
        <f t="shared" si="758"/>
        <v>419</v>
      </c>
    </row>
    <row r="266" spans="1:35" s="24" customFormat="1" x14ac:dyDescent="0.15">
      <c r="B266" s="25"/>
      <c r="C266" s="230" t="s">
        <v>149</v>
      </c>
      <c r="D266" s="231">
        <v>3</v>
      </c>
      <c r="E266" s="232">
        <v>453</v>
      </c>
      <c r="F266" s="232">
        <v>192</v>
      </c>
      <c r="G266" s="232">
        <v>261</v>
      </c>
      <c r="H266" s="232">
        <v>57.62</v>
      </c>
      <c r="I266" s="232">
        <v>6</v>
      </c>
      <c r="J266" s="232"/>
      <c r="K266" s="232">
        <v>8</v>
      </c>
      <c r="L266" s="233">
        <v>247</v>
      </c>
      <c r="M266" s="232">
        <v>5</v>
      </c>
      <c r="N266" s="233"/>
      <c r="O266" s="230">
        <v>100</v>
      </c>
      <c r="P266" s="233"/>
      <c r="Q266" s="230">
        <v>12</v>
      </c>
      <c r="R266" s="233"/>
      <c r="S266" s="230">
        <v>6</v>
      </c>
      <c r="T266" s="233"/>
      <c r="U266" s="230">
        <v>1</v>
      </c>
      <c r="V266" s="233"/>
      <c r="W266" s="230">
        <v>3</v>
      </c>
      <c r="X266" s="233"/>
      <c r="Y266" s="230">
        <v>0</v>
      </c>
      <c r="Z266" s="233"/>
      <c r="AA266" s="230">
        <v>1</v>
      </c>
      <c r="AB266" s="233"/>
      <c r="AC266" s="230">
        <v>1</v>
      </c>
      <c r="AD266" s="233"/>
      <c r="AE266" s="230">
        <v>4</v>
      </c>
      <c r="AF266" s="233"/>
      <c r="AG266" s="230">
        <v>114</v>
      </c>
      <c r="AH266" s="233"/>
      <c r="AI266" s="24">
        <f t="shared" si="758"/>
        <v>453</v>
      </c>
    </row>
    <row r="267" spans="1:35" x14ac:dyDescent="0.15">
      <c r="A267" s="24">
        <v>3</v>
      </c>
      <c r="B267" s="25" t="s">
        <v>184</v>
      </c>
      <c r="C267" s="65" t="s">
        <v>20</v>
      </c>
      <c r="D267" s="66"/>
      <c r="E267" s="68">
        <f>SUM(E268:E272)</f>
        <v>3107</v>
      </c>
      <c r="F267" s="68">
        <f>SUM(F268:F272)</f>
        <v>1589</v>
      </c>
      <c r="G267" s="68">
        <f>SUM(G268:G272)</f>
        <v>1518</v>
      </c>
      <c r="H267" s="69">
        <f>G267/E267</f>
        <v>0.48857418731895719</v>
      </c>
      <c r="I267" s="74">
        <f>SUM(I268:I272)</f>
        <v>20</v>
      </c>
      <c r="J267" s="70">
        <f>I267/E267</f>
        <v>6.4370775667846793E-3</v>
      </c>
      <c r="K267" s="68">
        <f>SUM(K268:K272)</f>
        <v>22</v>
      </c>
      <c r="L267" s="71">
        <f>SUM(L268:L272)</f>
        <v>1476</v>
      </c>
      <c r="M267" s="68">
        <f>SUM(M268:M272)</f>
        <v>26</v>
      </c>
      <c r="N267" s="72">
        <f>M267/$L267</f>
        <v>1.7615176151761516E-2</v>
      </c>
      <c r="O267" s="65">
        <f>SUM(O268:O272)</f>
        <v>448</v>
      </c>
      <c r="P267" s="72">
        <f>O267/$L267</f>
        <v>0.30352303523035229</v>
      </c>
      <c r="Q267" s="65">
        <f t="shared" ref="Q267" si="774">SUM(Q268:Q272)</f>
        <v>99</v>
      </c>
      <c r="R267" s="72">
        <f t="shared" ref="R267" si="775">Q267/$L267</f>
        <v>6.7073170731707321E-2</v>
      </c>
      <c r="S267" s="65">
        <f t="shared" ref="S267" si="776">SUM(S268:S272)</f>
        <v>32</v>
      </c>
      <c r="T267" s="72">
        <f t="shared" ref="T267" si="777">S267/$L267</f>
        <v>2.1680216802168022E-2</v>
      </c>
      <c r="U267" s="65">
        <f t="shared" ref="U267" si="778">SUM(U268:U272)</f>
        <v>5</v>
      </c>
      <c r="V267" s="72">
        <f t="shared" ref="V267" si="779">U267/$L267</f>
        <v>3.3875338753387536E-3</v>
      </c>
      <c r="W267" s="65">
        <f t="shared" ref="W267" si="780">SUM(W268:W272)</f>
        <v>8</v>
      </c>
      <c r="X267" s="72">
        <f t="shared" ref="X267" si="781">W267/$L267</f>
        <v>5.4200542005420054E-3</v>
      </c>
      <c r="Y267" s="65">
        <f t="shared" ref="Y267" si="782">SUM(Y268:Y272)</f>
        <v>3</v>
      </c>
      <c r="Z267" s="72">
        <f t="shared" ref="Z267" si="783">Y267/$L267</f>
        <v>2.0325203252032522E-3</v>
      </c>
      <c r="AA267" s="65">
        <f t="shared" ref="AA267" si="784">SUM(AA268:AA272)</f>
        <v>4</v>
      </c>
      <c r="AB267" s="72">
        <f t="shared" ref="AB267" si="785">AA267/$L267</f>
        <v>2.7100271002710027E-3</v>
      </c>
      <c r="AC267" s="65">
        <f t="shared" ref="AC267" si="786">SUM(AC268:AC272)</f>
        <v>57</v>
      </c>
      <c r="AD267" s="72">
        <f t="shared" ref="AD267" si="787">AC267/$L267</f>
        <v>3.8617886178861791E-2</v>
      </c>
      <c r="AE267" s="65">
        <f t="shared" ref="AE267" si="788">SUM(AE268:AE272)</f>
        <v>12</v>
      </c>
      <c r="AF267" s="72">
        <f t="shared" ref="AF267" si="789">AE267/$L267</f>
        <v>8.130081300813009E-3</v>
      </c>
      <c r="AG267" s="65">
        <f t="shared" ref="AG267" si="790">SUM(AG268:AG272)</f>
        <v>782</v>
      </c>
      <c r="AH267" s="72">
        <f t="shared" ref="AH267" si="791">AG267/$L267</f>
        <v>0.52981029810298108</v>
      </c>
      <c r="AI267">
        <f t="shared" si="758"/>
        <v>0</v>
      </c>
    </row>
    <row r="268" spans="1:35" s="24" customFormat="1" x14ac:dyDescent="0.15">
      <c r="B268" s="25"/>
      <c r="C268" s="230" t="s">
        <v>224</v>
      </c>
      <c r="D268" s="231">
        <v>1</v>
      </c>
      <c r="E268" s="232">
        <v>804</v>
      </c>
      <c r="F268" s="232">
        <v>364</v>
      </c>
      <c r="G268" s="232">
        <v>440</v>
      </c>
      <c r="H268" s="232">
        <v>54.73</v>
      </c>
      <c r="I268" s="232">
        <v>8</v>
      </c>
      <c r="J268" s="232"/>
      <c r="K268" s="232">
        <v>5</v>
      </c>
      <c r="L268" s="233">
        <v>427</v>
      </c>
      <c r="M268" s="232">
        <v>15</v>
      </c>
      <c r="N268" s="233"/>
      <c r="O268" s="230">
        <v>106</v>
      </c>
      <c r="P268" s="233"/>
      <c r="Q268" s="230">
        <v>57</v>
      </c>
      <c r="R268" s="233"/>
      <c r="S268" s="230">
        <v>19</v>
      </c>
      <c r="T268" s="233"/>
      <c r="U268" s="230">
        <v>1</v>
      </c>
      <c r="V268" s="233"/>
      <c r="W268" s="230">
        <v>0</v>
      </c>
      <c r="X268" s="233"/>
      <c r="Y268" s="230">
        <v>1</v>
      </c>
      <c r="Z268" s="233"/>
      <c r="AA268" s="230">
        <v>4</v>
      </c>
      <c r="AB268" s="233"/>
      <c r="AC268" s="230">
        <v>38</v>
      </c>
      <c r="AD268" s="233"/>
      <c r="AE268" s="230">
        <v>4</v>
      </c>
      <c r="AF268" s="233"/>
      <c r="AG268" s="230">
        <v>182</v>
      </c>
      <c r="AH268" s="233"/>
      <c r="AI268" s="24">
        <f t="shared" si="758"/>
        <v>804</v>
      </c>
    </row>
    <row r="269" spans="1:35" s="24" customFormat="1" x14ac:dyDescent="0.15">
      <c r="B269" s="25"/>
      <c r="C269" s="230" t="s">
        <v>225</v>
      </c>
      <c r="D269" s="231">
        <v>2</v>
      </c>
      <c r="E269" s="232">
        <v>806</v>
      </c>
      <c r="F269" s="232">
        <v>355</v>
      </c>
      <c r="G269" s="232">
        <v>451</v>
      </c>
      <c r="H269" s="232">
        <v>55.96</v>
      </c>
      <c r="I269" s="232">
        <v>0</v>
      </c>
      <c r="J269" s="232"/>
      <c r="K269" s="232">
        <v>4</v>
      </c>
      <c r="L269" s="233">
        <v>447</v>
      </c>
      <c r="M269" s="232">
        <v>5</v>
      </c>
      <c r="N269" s="233"/>
      <c r="O269" s="230">
        <v>144</v>
      </c>
      <c r="P269" s="233"/>
      <c r="Q269" s="230">
        <v>18</v>
      </c>
      <c r="R269" s="233"/>
      <c r="S269" s="230">
        <v>6</v>
      </c>
      <c r="T269" s="233"/>
      <c r="U269" s="230">
        <v>2</v>
      </c>
      <c r="V269" s="233"/>
      <c r="W269" s="230">
        <v>4</v>
      </c>
      <c r="X269" s="233"/>
      <c r="Y269" s="230">
        <v>0</v>
      </c>
      <c r="Z269" s="233"/>
      <c r="AA269" s="230">
        <v>0</v>
      </c>
      <c r="AB269" s="233"/>
      <c r="AC269" s="230">
        <v>8</v>
      </c>
      <c r="AD269" s="233"/>
      <c r="AE269" s="230">
        <v>0</v>
      </c>
      <c r="AF269" s="233"/>
      <c r="AG269" s="230">
        <v>260</v>
      </c>
      <c r="AH269" s="233"/>
      <c r="AI269" s="24">
        <f t="shared" si="758"/>
        <v>806</v>
      </c>
    </row>
    <row r="270" spans="1:35" s="24" customFormat="1" x14ac:dyDescent="0.15">
      <c r="B270" s="25"/>
      <c r="C270" s="230" t="s">
        <v>88</v>
      </c>
      <c r="D270" s="231">
        <v>3</v>
      </c>
      <c r="E270" s="232">
        <v>405</v>
      </c>
      <c r="F270" s="232">
        <v>164</v>
      </c>
      <c r="G270" s="232">
        <v>241</v>
      </c>
      <c r="H270" s="232">
        <v>59.51</v>
      </c>
      <c r="I270" s="232">
        <v>11</v>
      </c>
      <c r="J270" s="232"/>
      <c r="K270" s="232">
        <v>1</v>
      </c>
      <c r="L270" s="233">
        <v>229</v>
      </c>
      <c r="M270" s="232">
        <v>1</v>
      </c>
      <c r="N270" s="233"/>
      <c r="O270" s="230">
        <v>88</v>
      </c>
      <c r="P270" s="233"/>
      <c r="Q270" s="230">
        <v>4</v>
      </c>
      <c r="R270" s="233"/>
      <c r="S270" s="230">
        <v>1</v>
      </c>
      <c r="T270" s="233"/>
      <c r="U270" s="230">
        <v>1</v>
      </c>
      <c r="V270" s="233"/>
      <c r="W270" s="230">
        <v>1</v>
      </c>
      <c r="X270" s="233"/>
      <c r="Y270" s="230">
        <v>0</v>
      </c>
      <c r="Z270" s="233"/>
      <c r="AA270" s="230">
        <v>0</v>
      </c>
      <c r="AB270" s="233"/>
      <c r="AC270" s="230">
        <v>1</v>
      </c>
      <c r="AD270" s="233"/>
      <c r="AE270" s="230">
        <v>2</v>
      </c>
      <c r="AF270" s="233"/>
      <c r="AG270" s="230">
        <v>130</v>
      </c>
      <c r="AH270" s="233"/>
      <c r="AI270" s="24">
        <f t="shared" si="758"/>
        <v>405</v>
      </c>
    </row>
    <row r="271" spans="1:35" s="24" customFormat="1" x14ac:dyDescent="0.15">
      <c r="B271" s="25"/>
      <c r="C271" s="230" t="s">
        <v>119</v>
      </c>
      <c r="D271" s="231">
        <v>4</v>
      </c>
      <c r="E271" s="232">
        <v>757</v>
      </c>
      <c r="F271" s="232">
        <v>492</v>
      </c>
      <c r="G271" s="232">
        <v>265</v>
      </c>
      <c r="H271" s="232">
        <v>35.01</v>
      </c>
      <c r="I271" s="232">
        <v>0</v>
      </c>
      <c r="J271" s="232"/>
      <c r="K271" s="232">
        <v>11</v>
      </c>
      <c r="L271" s="233">
        <v>254</v>
      </c>
      <c r="M271" s="232">
        <v>2</v>
      </c>
      <c r="N271" s="233"/>
      <c r="O271" s="230">
        <v>79</v>
      </c>
      <c r="P271" s="233"/>
      <c r="Q271" s="230">
        <v>7</v>
      </c>
      <c r="R271" s="233"/>
      <c r="S271" s="230">
        <v>1</v>
      </c>
      <c r="T271" s="233"/>
      <c r="U271" s="230">
        <v>1</v>
      </c>
      <c r="V271" s="233"/>
      <c r="W271" s="230">
        <v>3</v>
      </c>
      <c r="X271" s="233"/>
      <c r="Y271" s="230">
        <v>1</v>
      </c>
      <c r="Z271" s="233"/>
      <c r="AA271" s="230">
        <v>0</v>
      </c>
      <c r="AB271" s="233"/>
      <c r="AC271" s="230">
        <v>6</v>
      </c>
      <c r="AD271" s="233"/>
      <c r="AE271" s="230">
        <v>5</v>
      </c>
      <c r="AF271" s="233"/>
      <c r="AG271" s="230">
        <v>149</v>
      </c>
      <c r="AH271" s="233"/>
      <c r="AI271" s="24">
        <f t="shared" si="758"/>
        <v>757</v>
      </c>
    </row>
    <row r="272" spans="1:35" s="24" customFormat="1" x14ac:dyDescent="0.15">
      <c r="B272" s="25"/>
      <c r="C272" s="230" t="s">
        <v>120</v>
      </c>
      <c r="D272" s="231">
        <v>5</v>
      </c>
      <c r="E272" s="232">
        <v>335</v>
      </c>
      <c r="F272" s="232">
        <v>214</v>
      </c>
      <c r="G272" s="232">
        <v>121</v>
      </c>
      <c r="H272" s="232">
        <v>36.119999999999997</v>
      </c>
      <c r="I272" s="232">
        <v>1</v>
      </c>
      <c r="J272" s="232"/>
      <c r="K272" s="232">
        <v>1</v>
      </c>
      <c r="L272" s="233">
        <v>119</v>
      </c>
      <c r="M272" s="232">
        <v>3</v>
      </c>
      <c r="N272" s="233"/>
      <c r="O272" s="230">
        <v>31</v>
      </c>
      <c r="P272" s="233"/>
      <c r="Q272" s="230">
        <v>13</v>
      </c>
      <c r="R272" s="233"/>
      <c r="S272" s="230">
        <v>5</v>
      </c>
      <c r="T272" s="233"/>
      <c r="U272" s="230">
        <v>0</v>
      </c>
      <c r="V272" s="233"/>
      <c r="W272" s="230">
        <v>0</v>
      </c>
      <c r="X272" s="233"/>
      <c r="Y272" s="230">
        <v>1</v>
      </c>
      <c r="Z272" s="233"/>
      <c r="AA272" s="230">
        <v>0</v>
      </c>
      <c r="AB272" s="233"/>
      <c r="AC272" s="230">
        <v>4</v>
      </c>
      <c r="AD272" s="233"/>
      <c r="AE272" s="230">
        <v>1</v>
      </c>
      <c r="AF272" s="233"/>
      <c r="AG272" s="230">
        <v>61</v>
      </c>
      <c r="AH272" s="233"/>
      <c r="AI272" s="24">
        <f t="shared" si="758"/>
        <v>335</v>
      </c>
    </row>
    <row r="273" spans="1:35" x14ac:dyDescent="0.15">
      <c r="A273" s="24">
        <v>1</v>
      </c>
      <c r="B273" s="25" t="s">
        <v>182</v>
      </c>
      <c r="C273" s="65" t="s">
        <v>21</v>
      </c>
      <c r="D273" s="66"/>
      <c r="E273" s="68">
        <f>SUM(E274:E274)</f>
        <v>237</v>
      </c>
      <c r="F273" s="68">
        <f>SUM(F274:F274)</f>
        <v>147</v>
      </c>
      <c r="G273" s="68">
        <f>SUM(G274:G274)</f>
        <v>90</v>
      </c>
      <c r="H273" s="69">
        <f>G273/E273</f>
        <v>0.379746835443038</v>
      </c>
      <c r="I273" s="74">
        <f>SUM(I274)</f>
        <v>4</v>
      </c>
      <c r="J273" s="70">
        <f>I273/E273</f>
        <v>1.6877637130801686E-2</v>
      </c>
      <c r="K273" s="68">
        <f>SUM(K274:K274)</f>
        <v>2</v>
      </c>
      <c r="L273" s="71">
        <f>SUM(L274:L274)</f>
        <v>84</v>
      </c>
      <c r="M273" s="68">
        <f>SUM(M274:M274)</f>
        <v>1</v>
      </c>
      <c r="N273" s="72">
        <f>M273/$L273</f>
        <v>1.1904761904761904E-2</v>
      </c>
      <c r="O273" s="65">
        <f>SUM(O274:O274)</f>
        <v>29</v>
      </c>
      <c r="P273" s="72">
        <f>O273/$L273</f>
        <v>0.34523809523809523</v>
      </c>
      <c r="Q273" s="65">
        <f t="shared" ref="Q273" si="792">SUM(Q274:Q274)</f>
        <v>1</v>
      </c>
      <c r="R273" s="72">
        <f t="shared" ref="R273" si="793">Q273/$L273</f>
        <v>1.1904761904761904E-2</v>
      </c>
      <c r="S273" s="65">
        <f t="shared" ref="S273" si="794">SUM(S274:S274)</f>
        <v>2</v>
      </c>
      <c r="T273" s="72">
        <f t="shared" ref="T273" si="795">S273/$L273</f>
        <v>2.3809523809523808E-2</v>
      </c>
      <c r="U273" s="65">
        <f t="shared" ref="U273" si="796">SUM(U274:U274)</f>
        <v>2</v>
      </c>
      <c r="V273" s="72">
        <f t="shared" ref="V273" si="797">U273/$L273</f>
        <v>2.3809523809523808E-2</v>
      </c>
      <c r="W273" s="65">
        <f t="shared" ref="W273" si="798">SUM(W274:W274)</f>
        <v>0</v>
      </c>
      <c r="X273" s="72">
        <f t="shared" ref="X273" si="799">W273/$L273</f>
        <v>0</v>
      </c>
      <c r="Y273" s="65">
        <f t="shared" ref="Y273" si="800">SUM(Y274:Y274)</f>
        <v>1</v>
      </c>
      <c r="Z273" s="72">
        <f t="shared" ref="Z273" si="801">Y273/$L273</f>
        <v>1.1904761904761904E-2</v>
      </c>
      <c r="AA273" s="65">
        <f t="shared" ref="AA273" si="802">SUM(AA274:AA274)</f>
        <v>0</v>
      </c>
      <c r="AB273" s="72">
        <f t="shared" ref="AB273" si="803">AA273/$L273</f>
        <v>0</v>
      </c>
      <c r="AC273" s="65">
        <f t="shared" ref="AC273" si="804">SUM(AC274:AC274)</f>
        <v>5</v>
      </c>
      <c r="AD273" s="72">
        <f t="shared" ref="AD273" si="805">AC273/$L273</f>
        <v>5.9523809523809521E-2</v>
      </c>
      <c r="AE273" s="65">
        <f t="shared" ref="AE273" si="806">SUM(AE274:AE274)</f>
        <v>0</v>
      </c>
      <c r="AF273" s="72">
        <f t="shared" ref="AF273" si="807">AE273/$L273</f>
        <v>0</v>
      </c>
      <c r="AG273" s="65">
        <f t="shared" ref="AG273" si="808">SUM(AG274:AG274)</f>
        <v>43</v>
      </c>
      <c r="AH273" s="72">
        <f t="shared" ref="AH273" si="809">AG273/$L273</f>
        <v>0.51190476190476186</v>
      </c>
      <c r="AI273">
        <f t="shared" si="758"/>
        <v>0</v>
      </c>
    </row>
    <row r="274" spans="1:35" s="24" customFormat="1" x14ac:dyDescent="0.15">
      <c r="B274" s="25"/>
      <c r="C274" s="230" t="s">
        <v>143</v>
      </c>
      <c r="D274" s="231">
        <v>1</v>
      </c>
      <c r="E274" s="232">
        <v>237</v>
      </c>
      <c r="F274" s="232">
        <v>147</v>
      </c>
      <c r="G274" s="232">
        <v>90</v>
      </c>
      <c r="H274" s="232">
        <v>37.97</v>
      </c>
      <c r="I274" s="232">
        <v>4</v>
      </c>
      <c r="J274" s="232"/>
      <c r="K274" s="232">
        <v>2</v>
      </c>
      <c r="L274" s="233">
        <v>84</v>
      </c>
      <c r="M274" s="232">
        <v>1</v>
      </c>
      <c r="N274" s="233"/>
      <c r="O274" s="230">
        <v>29</v>
      </c>
      <c r="P274" s="233"/>
      <c r="Q274" s="230">
        <v>1</v>
      </c>
      <c r="R274" s="233"/>
      <c r="S274" s="230">
        <v>2</v>
      </c>
      <c r="T274" s="233"/>
      <c r="U274" s="230">
        <v>2</v>
      </c>
      <c r="V274" s="233"/>
      <c r="W274" s="230">
        <v>0</v>
      </c>
      <c r="X274" s="233"/>
      <c r="Y274" s="230">
        <v>1</v>
      </c>
      <c r="Z274" s="233"/>
      <c r="AA274" s="230">
        <v>0</v>
      </c>
      <c r="AB274" s="233"/>
      <c r="AC274" s="230">
        <v>5</v>
      </c>
      <c r="AD274" s="233"/>
      <c r="AE274" s="230">
        <v>0</v>
      </c>
      <c r="AF274" s="233"/>
      <c r="AG274" s="230">
        <v>43</v>
      </c>
      <c r="AH274" s="233"/>
      <c r="AI274" s="24">
        <f t="shared" si="758"/>
        <v>237</v>
      </c>
    </row>
    <row r="275" spans="1:35" x14ac:dyDescent="0.15">
      <c r="A275" s="24">
        <v>1</v>
      </c>
      <c r="B275" s="25" t="s">
        <v>185</v>
      </c>
      <c r="C275" s="65" t="s">
        <v>253</v>
      </c>
      <c r="D275" s="66"/>
      <c r="E275" s="68">
        <f>SUM(E276:E277)</f>
        <v>525</v>
      </c>
      <c r="F275" s="68">
        <f>SUM(F276:F277)</f>
        <v>177</v>
      </c>
      <c r="G275" s="68">
        <f>SUM(G276:G277)</f>
        <v>348</v>
      </c>
      <c r="H275" s="69">
        <f>G275/E275</f>
        <v>0.66285714285714281</v>
      </c>
      <c r="I275" s="74">
        <f>SUM(I276:I277)</f>
        <v>1</v>
      </c>
      <c r="J275" s="70">
        <f>I275/E275</f>
        <v>1.9047619047619048E-3</v>
      </c>
      <c r="K275" s="68">
        <f>SUM(K276:K277)</f>
        <v>6</v>
      </c>
      <c r="L275" s="71">
        <f>SUM(L276:L277)</f>
        <v>341</v>
      </c>
      <c r="M275" s="68">
        <f>SUM(M276:M277)</f>
        <v>3</v>
      </c>
      <c r="N275" s="72">
        <f>M275/$L275</f>
        <v>8.7976539589442824E-3</v>
      </c>
      <c r="O275" s="65">
        <f>SUM(O276:O277)</f>
        <v>36</v>
      </c>
      <c r="P275" s="72">
        <f>O275/$L275</f>
        <v>0.10557184750733138</v>
      </c>
      <c r="Q275" s="65">
        <f t="shared" ref="Q275" si="810">SUM(Q276:Q277)</f>
        <v>8</v>
      </c>
      <c r="R275" s="72">
        <f t="shared" ref="R275" si="811">Q275/$L275</f>
        <v>2.3460410557184751E-2</v>
      </c>
      <c r="S275" s="65">
        <f t="shared" ref="S275" si="812">SUM(S276:S277)</f>
        <v>3</v>
      </c>
      <c r="T275" s="72">
        <f t="shared" ref="T275" si="813">S275/$L275</f>
        <v>8.7976539589442824E-3</v>
      </c>
      <c r="U275" s="65">
        <f t="shared" ref="U275" si="814">SUM(U276:U277)</f>
        <v>1</v>
      </c>
      <c r="V275" s="72">
        <f t="shared" ref="V275" si="815">U275/$L275</f>
        <v>2.9325513196480938E-3</v>
      </c>
      <c r="W275" s="65">
        <f t="shared" ref="W275" si="816">SUM(W276:W277)</f>
        <v>0</v>
      </c>
      <c r="X275" s="72">
        <f t="shared" ref="X275" si="817">W275/$L275</f>
        <v>0</v>
      </c>
      <c r="Y275" s="65">
        <f t="shared" ref="Y275" si="818">SUM(Y276:Y277)</f>
        <v>0</v>
      </c>
      <c r="Z275" s="72">
        <f t="shared" ref="Z275" si="819">Y275/$L275</f>
        <v>0</v>
      </c>
      <c r="AA275" s="65">
        <f t="shared" ref="AA275" si="820">SUM(AA276:AA277)</f>
        <v>1</v>
      </c>
      <c r="AB275" s="72">
        <f t="shared" ref="AB275" si="821">AA275/$L275</f>
        <v>2.9325513196480938E-3</v>
      </c>
      <c r="AC275" s="65">
        <f t="shared" ref="AC275" si="822">SUM(AC276:AC277)</f>
        <v>2</v>
      </c>
      <c r="AD275" s="72">
        <f t="shared" ref="AD275" si="823">AC275/$L275</f>
        <v>5.8651026392961877E-3</v>
      </c>
      <c r="AE275" s="65">
        <f t="shared" ref="AE275" si="824">SUM(AE276:AE277)</f>
        <v>1</v>
      </c>
      <c r="AF275" s="72">
        <f t="shared" ref="AF275" si="825">AE275/$L275</f>
        <v>2.9325513196480938E-3</v>
      </c>
      <c r="AG275" s="65">
        <f t="shared" ref="AG275" si="826">SUM(AG276:AG277)</f>
        <v>286</v>
      </c>
      <c r="AH275" s="72">
        <f t="shared" ref="AH275" si="827">AG275/$L275</f>
        <v>0.83870967741935487</v>
      </c>
      <c r="AI275">
        <f t="shared" si="758"/>
        <v>0</v>
      </c>
    </row>
    <row r="276" spans="1:35" s="24" customFormat="1" x14ac:dyDescent="0.15">
      <c r="B276" s="25"/>
      <c r="C276" s="230" t="s">
        <v>84</v>
      </c>
      <c r="D276" s="231">
        <v>1</v>
      </c>
      <c r="E276" s="232">
        <v>264</v>
      </c>
      <c r="F276" s="232">
        <v>84</v>
      </c>
      <c r="G276" s="232">
        <v>180</v>
      </c>
      <c r="H276" s="232">
        <v>68.180000000000007</v>
      </c>
      <c r="I276" s="232">
        <v>1</v>
      </c>
      <c r="J276" s="232"/>
      <c r="K276" s="232">
        <v>3</v>
      </c>
      <c r="L276" s="233">
        <v>176</v>
      </c>
      <c r="M276" s="232">
        <v>1</v>
      </c>
      <c r="N276" s="233"/>
      <c r="O276" s="230">
        <v>21</v>
      </c>
      <c r="P276" s="233"/>
      <c r="Q276" s="230">
        <v>6</v>
      </c>
      <c r="R276" s="233"/>
      <c r="S276" s="230">
        <v>2</v>
      </c>
      <c r="T276" s="233"/>
      <c r="U276" s="230">
        <v>1</v>
      </c>
      <c r="V276" s="233"/>
      <c r="W276" s="230">
        <v>0</v>
      </c>
      <c r="X276" s="233"/>
      <c r="Y276" s="230">
        <v>0</v>
      </c>
      <c r="Z276" s="233"/>
      <c r="AA276" s="230">
        <v>0</v>
      </c>
      <c r="AB276" s="233"/>
      <c r="AC276" s="230">
        <v>1</v>
      </c>
      <c r="AD276" s="233"/>
      <c r="AE276" s="230">
        <v>1</v>
      </c>
      <c r="AF276" s="233"/>
      <c r="AG276" s="230">
        <v>143</v>
      </c>
      <c r="AH276" s="233"/>
      <c r="AI276" s="24">
        <f t="shared" si="758"/>
        <v>264</v>
      </c>
    </row>
    <row r="277" spans="1:35" s="24" customFormat="1" x14ac:dyDescent="0.15">
      <c r="B277" s="25"/>
      <c r="C277" s="230" t="s">
        <v>85</v>
      </c>
      <c r="D277" s="231">
        <v>2</v>
      </c>
      <c r="E277" s="232">
        <v>261</v>
      </c>
      <c r="F277" s="232">
        <v>93</v>
      </c>
      <c r="G277" s="232">
        <v>168</v>
      </c>
      <c r="H277" s="232">
        <v>64.37</v>
      </c>
      <c r="I277" s="232">
        <v>0</v>
      </c>
      <c r="J277" s="232"/>
      <c r="K277" s="232">
        <v>3</v>
      </c>
      <c r="L277" s="233">
        <v>165</v>
      </c>
      <c r="M277" s="232">
        <v>2</v>
      </c>
      <c r="N277" s="233"/>
      <c r="O277" s="230">
        <v>15</v>
      </c>
      <c r="P277" s="233"/>
      <c r="Q277" s="230">
        <v>2</v>
      </c>
      <c r="R277" s="233"/>
      <c r="S277" s="230">
        <v>1</v>
      </c>
      <c r="T277" s="233"/>
      <c r="U277" s="230">
        <v>0</v>
      </c>
      <c r="V277" s="233"/>
      <c r="W277" s="230">
        <v>0</v>
      </c>
      <c r="X277" s="233"/>
      <c r="Y277" s="230">
        <v>0</v>
      </c>
      <c r="Z277" s="233"/>
      <c r="AA277" s="230">
        <v>1</v>
      </c>
      <c r="AB277" s="233"/>
      <c r="AC277" s="230">
        <v>1</v>
      </c>
      <c r="AD277" s="233"/>
      <c r="AE277" s="230">
        <v>0</v>
      </c>
      <c r="AF277" s="233"/>
      <c r="AG277" s="230">
        <v>143</v>
      </c>
      <c r="AH277" s="233"/>
      <c r="AI277" s="24">
        <f t="shared" si="758"/>
        <v>261</v>
      </c>
    </row>
    <row r="278" spans="1:35" x14ac:dyDescent="0.15">
      <c r="A278" s="24">
        <v>1</v>
      </c>
      <c r="B278" s="25" t="s">
        <v>185</v>
      </c>
      <c r="C278" s="65" t="s">
        <v>254</v>
      </c>
      <c r="D278" s="66"/>
      <c r="E278" s="68">
        <f>SUM(E279:E284)</f>
        <v>1564</v>
      </c>
      <c r="F278" s="68">
        <f t="shared" ref="F278" si="828">SUM(F279:F284)</f>
        <v>838</v>
      </c>
      <c r="G278" s="68">
        <f t="shared" ref="G278" si="829">SUM(G279:G284)</f>
        <v>726</v>
      </c>
      <c r="H278" s="69">
        <f>G278/E278</f>
        <v>0.46419437340153452</v>
      </c>
      <c r="I278" s="74">
        <f>SUM(I279:I284)</f>
        <v>6</v>
      </c>
      <c r="J278" s="70">
        <f>I278/E278</f>
        <v>3.8363171355498722E-3</v>
      </c>
      <c r="K278" s="68">
        <f t="shared" ref="K278" si="830">SUM(K279:K284)</f>
        <v>13</v>
      </c>
      <c r="L278" s="71">
        <f t="shared" ref="L278" si="831">SUM(L279:L284)</f>
        <v>707</v>
      </c>
      <c r="M278" s="68">
        <f>SUM(M279:M284)</f>
        <v>18</v>
      </c>
      <c r="N278" s="72">
        <f>M278/$L278</f>
        <v>2.5459688826025461E-2</v>
      </c>
      <c r="O278" s="65">
        <f>SUM(O279:O284)</f>
        <v>249</v>
      </c>
      <c r="P278" s="72">
        <f>O278/$L278</f>
        <v>0.3521923620933522</v>
      </c>
      <c r="Q278" s="65">
        <f t="shared" ref="Q278" si="832">SUM(Q279:Q284)</f>
        <v>59</v>
      </c>
      <c r="R278" s="72">
        <f t="shared" ref="R278" si="833">Q278/$L278</f>
        <v>8.3451202263083446E-2</v>
      </c>
      <c r="S278" s="65">
        <f t="shared" ref="S278" si="834">SUM(S279:S284)</f>
        <v>12</v>
      </c>
      <c r="T278" s="72">
        <f t="shared" ref="T278" si="835">S278/$L278</f>
        <v>1.6973125884016973E-2</v>
      </c>
      <c r="U278" s="65">
        <f t="shared" ref="U278" si="836">SUM(U279:U284)</f>
        <v>16</v>
      </c>
      <c r="V278" s="72">
        <f t="shared" ref="V278" si="837">U278/$L278</f>
        <v>2.2630834512022632E-2</v>
      </c>
      <c r="W278" s="65">
        <f t="shared" ref="W278" si="838">SUM(W279:W284)</f>
        <v>12</v>
      </c>
      <c r="X278" s="72">
        <f t="shared" ref="X278" si="839">W278/$L278</f>
        <v>1.6973125884016973E-2</v>
      </c>
      <c r="Y278" s="65">
        <f t="shared" ref="Y278" si="840">SUM(Y279:Y284)</f>
        <v>3</v>
      </c>
      <c r="Z278" s="72">
        <f t="shared" ref="Z278" si="841">Y278/$L278</f>
        <v>4.2432814710042432E-3</v>
      </c>
      <c r="AA278" s="65">
        <f t="shared" ref="AA278" si="842">SUM(AA279:AA284)</f>
        <v>2</v>
      </c>
      <c r="AB278" s="72">
        <f t="shared" ref="AB278" si="843">AA278/$L278</f>
        <v>2.828854314002829E-3</v>
      </c>
      <c r="AC278" s="65">
        <f t="shared" ref="AC278" si="844">SUM(AC279:AC284)</f>
        <v>49</v>
      </c>
      <c r="AD278" s="72">
        <f t="shared" ref="AD278" si="845">AC278/$L278</f>
        <v>6.9306930693069313E-2</v>
      </c>
      <c r="AE278" s="65">
        <f t="shared" ref="AE278" si="846">SUM(AE279:AE284)</f>
        <v>16</v>
      </c>
      <c r="AF278" s="72">
        <f t="shared" ref="AF278" si="847">AE278/$L278</f>
        <v>2.2630834512022632E-2</v>
      </c>
      <c r="AG278" s="65">
        <f t="shared" ref="AG278" si="848">SUM(AG279:AG284)</f>
        <v>272</v>
      </c>
      <c r="AH278" s="72">
        <f t="shared" ref="AH278" si="849">AG278/$L278</f>
        <v>0.38472418670438474</v>
      </c>
      <c r="AI278">
        <f t="shared" si="758"/>
        <v>0</v>
      </c>
    </row>
    <row r="279" spans="1:35" s="24" customFormat="1" x14ac:dyDescent="0.15">
      <c r="B279" s="25"/>
      <c r="C279" s="230" t="s">
        <v>86</v>
      </c>
      <c r="D279" s="231">
        <v>1</v>
      </c>
      <c r="E279" s="232">
        <v>955</v>
      </c>
      <c r="F279" s="232">
        <v>530</v>
      </c>
      <c r="G279" s="232">
        <v>425</v>
      </c>
      <c r="H279" s="235">
        <v>44.5</v>
      </c>
      <c r="I279" s="232">
        <v>2</v>
      </c>
      <c r="J279" s="232"/>
      <c r="K279" s="232">
        <v>12</v>
      </c>
      <c r="L279" s="233">
        <v>411</v>
      </c>
      <c r="M279" s="232">
        <v>12</v>
      </c>
      <c r="N279" s="233"/>
      <c r="O279" s="230">
        <v>127</v>
      </c>
      <c r="P279" s="233"/>
      <c r="Q279" s="230">
        <v>27</v>
      </c>
      <c r="R279" s="233"/>
      <c r="S279" s="230">
        <v>7</v>
      </c>
      <c r="T279" s="233"/>
      <c r="U279" s="230">
        <v>7</v>
      </c>
      <c r="V279" s="233"/>
      <c r="W279" s="230">
        <v>5</v>
      </c>
      <c r="X279" s="233"/>
      <c r="Y279" s="230">
        <v>3</v>
      </c>
      <c r="Z279" s="233"/>
      <c r="AA279" s="230">
        <v>2</v>
      </c>
      <c r="AB279" s="233"/>
      <c r="AC279" s="230">
        <v>34</v>
      </c>
      <c r="AD279" s="233"/>
      <c r="AE279" s="230">
        <v>13</v>
      </c>
      <c r="AF279" s="233"/>
      <c r="AG279" s="230">
        <v>174</v>
      </c>
      <c r="AH279" s="233"/>
      <c r="AI279" s="24">
        <f t="shared" si="758"/>
        <v>955</v>
      </c>
    </row>
    <row r="280" spans="1:35" s="24" customFormat="1" x14ac:dyDescent="0.15">
      <c r="B280" s="25"/>
      <c r="C280" s="230" t="s">
        <v>87</v>
      </c>
      <c r="D280" s="231">
        <v>2</v>
      </c>
      <c r="E280" s="232">
        <v>147</v>
      </c>
      <c r="F280" s="232">
        <v>77</v>
      </c>
      <c r="G280" s="232">
        <v>70</v>
      </c>
      <c r="H280" s="232">
        <v>47.62</v>
      </c>
      <c r="I280" s="232">
        <v>2</v>
      </c>
      <c r="J280" s="232"/>
      <c r="K280" s="232">
        <v>1</v>
      </c>
      <c r="L280" s="233">
        <v>67</v>
      </c>
      <c r="M280" s="232">
        <v>3</v>
      </c>
      <c r="N280" s="233"/>
      <c r="O280" s="230">
        <v>23</v>
      </c>
      <c r="P280" s="233"/>
      <c r="Q280" s="230">
        <v>8</v>
      </c>
      <c r="R280" s="233"/>
      <c r="S280" s="230">
        <v>1</v>
      </c>
      <c r="T280" s="233"/>
      <c r="U280" s="230">
        <v>3</v>
      </c>
      <c r="V280" s="233"/>
      <c r="W280" s="230">
        <v>1</v>
      </c>
      <c r="X280" s="233"/>
      <c r="Y280" s="230">
        <v>0</v>
      </c>
      <c r="Z280" s="233"/>
      <c r="AA280" s="230">
        <v>0</v>
      </c>
      <c r="AB280" s="233"/>
      <c r="AC280" s="230">
        <v>11</v>
      </c>
      <c r="AD280" s="233"/>
      <c r="AE280" s="230">
        <v>1</v>
      </c>
      <c r="AF280" s="233"/>
      <c r="AG280" s="230">
        <v>16</v>
      </c>
      <c r="AH280" s="233"/>
      <c r="AI280" s="24">
        <f t="shared" si="758"/>
        <v>147</v>
      </c>
    </row>
    <row r="281" spans="1:35" s="24" customFormat="1" ht="12" customHeight="1" x14ac:dyDescent="0.15">
      <c r="B281" s="25"/>
      <c r="C281" s="230" t="s">
        <v>271</v>
      </c>
      <c r="D281" s="231">
        <v>3</v>
      </c>
      <c r="E281" s="232">
        <v>132</v>
      </c>
      <c r="F281" s="232">
        <v>78</v>
      </c>
      <c r="G281" s="232">
        <v>54</v>
      </c>
      <c r="H281" s="235">
        <v>40.9</v>
      </c>
      <c r="I281" s="232">
        <v>0</v>
      </c>
      <c r="J281" s="232"/>
      <c r="K281" s="232">
        <v>0</v>
      </c>
      <c r="L281" s="233">
        <v>54</v>
      </c>
      <c r="M281" s="232">
        <v>0</v>
      </c>
      <c r="N281" s="233"/>
      <c r="O281" s="230">
        <v>27</v>
      </c>
      <c r="P281" s="233"/>
      <c r="Q281" s="230">
        <v>2</v>
      </c>
      <c r="R281" s="233"/>
      <c r="S281" s="230">
        <v>2</v>
      </c>
      <c r="T281" s="233"/>
      <c r="U281" s="230">
        <v>0</v>
      </c>
      <c r="V281" s="233"/>
      <c r="W281" s="230">
        <v>1</v>
      </c>
      <c r="X281" s="233"/>
      <c r="Y281" s="230">
        <v>0</v>
      </c>
      <c r="Z281" s="233"/>
      <c r="AA281" s="230">
        <v>0</v>
      </c>
      <c r="AB281" s="233"/>
      <c r="AC281" s="230">
        <v>2</v>
      </c>
      <c r="AD281" s="233"/>
      <c r="AE281" s="230">
        <v>1</v>
      </c>
      <c r="AF281" s="233"/>
      <c r="AG281" s="230">
        <v>19</v>
      </c>
      <c r="AH281" s="233"/>
      <c r="AI281" s="24">
        <f t="shared" si="758"/>
        <v>132</v>
      </c>
    </row>
    <row r="282" spans="1:35" s="24" customFormat="1" x14ac:dyDescent="0.15">
      <c r="B282" s="25"/>
      <c r="C282" s="230" t="s">
        <v>23</v>
      </c>
      <c r="D282" s="231">
        <v>4</v>
      </c>
      <c r="E282" s="232">
        <v>132</v>
      </c>
      <c r="F282" s="232">
        <v>57</v>
      </c>
      <c r="G282" s="232">
        <v>75</v>
      </c>
      <c r="H282" s="232">
        <v>56.82</v>
      </c>
      <c r="I282" s="232">
        <v>0</v>
      </c>
      <c r="J282" s="232"/>
      <c r="K282" s="232">
        <v>0</v>
      </c>
      <c r="L282" s="233">
        <v>75</v>
      </c>
      <c r="M282" s="232">
        <v>1</v>
      </c>
      <c r="N282" s="233"/>
      <c r="O282" s="230">
        <v>35</v>
      </c>
      <c r="P282" s="233"/>
      <c r="Q282" s="230">
        <v>7</v>
      </c>
      <c r="R282" s="233"/>
      <c r="S282" s="230">
        <v>0</v>
      </c>
      <c r="T282" s="233"/>
      <c r="U282" s="230">
        <v>2</v>
      </c>
      <c r="V282" s="233"/>
      <c r="W282" s="230">
        <v>0</v>
      </c>
      <c r="X282" s="233"/>
      <c r="Y282" s="230">
        <v>0</v>
      </c>
      <c r="Z282" s="233"/>
      <c r="AA282" s="230">
        <v>0</v>
      </c>
      <c r="AB282" s="233"/>
      <c r="AC282" s="230">
        <v>1</v>
      </c>
      <c r="AD282" s="233"/>
      <c r="AE282" s="230">
        <v>0</v>
      </c>
      <c r="AF282" s="233"/>
      <c r="AG282" s="230">
        <v>29</v>
      </c>
      <c r="AH282" s="233"/>
      <c r="AI282" s="24">
        <f t="shared" si="758"/>
        <v>132</v>
      </c>
    </row>
    <row r="283" spans="1:35" s="24" customFormat="1" ht="11" customHeight="1" x14ac:dyDescent="0.15">
      <c r="B283" s="25"/>
      <c r="C283" s="230" t="s">
        <v>270</v>
      </c>
      <c r="D283" s="231">
        <v>5</v>
      </c>
      <c r="E283" s="232">
        <v>128</v>
      </c>
      <c r="F283" s="232">
        <v>66</v>
      </c>
      <c r="G283" s="232">
        <v>62</v>
      </c>
      <c r="H283" s="232">
        <v>48.43</v>
      </c>
      <c r="I283" s="232">
        <v>0</v>
      </c>
      <c r="J283" s="232"/>
      <c r="K283" s="232">
        <v>0</v>
      </c>
      <c r="L283" s="233">
        <v>62</v>
      </c>
      <c r="M283" s="232">
        <v>1</v>
      </c>
      <c r="N283" s="233"/>
      <c r="O283" s="230">
        <v>22</v>
      </c>
      <c r="P283" s="233"/>
      <c r="Q283" s="230">
        <v>11</v>
      </c>
      <c r="R283" s="233"/>
      <c r="S283" s="230">
        <v>2</v>
      </c>
      <c r="T283" s="233"/>
      <c r="U283" s="230">
        <v>1</v>
      </c>
      <c r="V283" s="233"/>
      <c r="W283" s="230">
        <v>1</v>
      </c>
      <c r="X283" s="233"/>
      <c r="Y283" s="230">
        <v>0</v>
      </c>
      <c r="Z283" s="233"/>
      <c r="AA283" s="230">
        <v>0</v>
      </c>
      <c r="AB283" s="233"/>
      <c r="AC283" s="230">
        <v>1</v>
      </c>
      <c r="AD283" s="233"/>
      <c r="AE283" s="230">
        <v>0</v>
      </c>
      <c r="AF283" s="233"/>
      <c r="AG283" s="230">
        <v>23</v>
      </c>
      <c r="AH283" s="233"/>
      <c r="AI283" s="24">
        <f t="shared" si="758"/>
        <v>128</v>
      </c>
    </row>
    <row r="284" spans="1:35" s="24" customFormat="1" x14ac:dyDescent="0.15">
      <c r="B284" s="25"/>
      <c r="C284" s="230" t="s">
        <v>22</v>
      </c>
      <c r="D284" s="231">
        <v>6</v>
      </c>
      <c r="E284" s="232">
        <v>70</v>
      </c>
      <c r="F284" s="232">
        <v>30</v>
      </c>
      <c r="G284" s="232">
        <v>40</v>
      </c>
      <c r="H284" s="232">
        <v>57.14</v>
      </c>
      <c r="I284" s="232">
        <v>2</v>
      </c>
      <c r="J284" s="232"/>
      <c r="K284" s="232">
        <v>0</v>
      </c>
      <c r="L284" s="233">
        <v>38</v>
      </c>
      <c r="M284" s="232">
        <v>1</v>
      </c>
      <c r="N284" s="233"/>
      <c r="O284" s="230">
        <v>15</v>
      </c>
      <c r="P284" s="233"/>
      <c r="Q284" s="230">
        <v>4</v>
      </c>
      <c r="R284" s="233"/>
      <c r="S284" s="230">
        <v>0</v>
      </c>
      <c r="T284" s="233"/>
      <c r="U284" s="230">
        <v>3</v>
      </c>
      <c r="V284" s="233"/>
      <c r="W284" s="230">
        <v>4</v>
      </c>
      <c r="X284" s="233"/>
      <c r="Y284" s="230">
        <v>0</v>
      </c>
      <c r="Z284" s="233"/>
      <c r="AA284" s="230">
        <v>0</v>
      </c>
      <c r="AB284" s="233"/>
      <c r="AC284" s="230">
        <v>0</v>
      </c>
      <c r="AD284" s="233"/>
      <c r="AE284" s="230">
        <v>1</v>
      </c>
      <c r="AF284" s="233"/>
      <c r="AG284" s="230">
        <v>11</v>
      </c>
      <c r="AH284" s="233"/>
      <c r="AI284" s="24">
        <f t="shared" si="758"/>
        <v>70</v>
      </c>
    </row>
    <row r="285" spans="1:35" x14ac:dyDescent="0.15">
      <c r="A285" s="24">
        <v>3</v>
      </c>
      <c r="B285" s="25" t="s">
        <v>184</v>
      </c>
      <c r="C285" s="65" t="s">
        <v>24</v>
      </c>
      <c r="D285" s="66"/>
      <c r="E285" s="68">
        <f>SUM(E286:E288)</f>
        <v>3438</v>
      </c>
      <c r="F285" s="68">
        <f t="shared" ref="F285" si="850">SUM(F286:F288)</f>
        <v>1811</v>
      </c>
      <c r="G285" s="68">
        <f t="shared" ref="G285" si="851">SUM(G286:G288)</f>
        <v>1627</v>
      </c>
      <c r="H285" s="69">
        <f>G285/E285</f>
        <v>0.47324025596276903</v>
      </c>
      <c r="I285" s="74">
        <f>SUM(I286:I288)</f>
        <v>14</v>
      </c>
      <c r="J285" s="70">
        <f>I285/E285</f>
        <v>4.0721349621873184E-3</v>
      </c>
      <c r="K285" s="68">
        <f t="shared" ref="K285" si="852">SUM(K286:K288)</f>
        <v>38</v>
      </c>
      <c r="L285" s="71">
        <f t="shared" ref="L285" si="853">SUM(L286:L288)</f>
        <v>1575</v>
      </c>
      <c r="M285" s="68">
        <f t="shared" ref="M285" si="854">SUM(M286:M288)</f>
        <v>31</v>
      </c>
      <c r="N285" s="72">
        <f>M285/$L285</f>
        <v>1.9682539682539683E-2</v>
      </c>
      <c r="O285" s="65">
        <f t="shared" ref="O285:AG285" si="855">SUM(O286:O288)</f>
        <v>580</v>
      </c>
      <c r="P285" s="72">
        <f>O285/$L285</f>
        <v>0.36825396825396828</v>
      </c>
      <c r="Q285" s="65">
        <f t="shared" si="855"/>
        <v>163</v>
      </c>
      <c r="R285" s="72">
        <f t="shared" ref="R285" si="856">Q285/$L285</f>
        <v>0.1034920634920635</v>
      </c>
      <c r="S285" s="65">
        <f t="shared" si="855"/>
        <v>25</v>
      </c>
      <c r="T285" s="72">
        <f t="shared" ref="T285" si="857">S285/$L285</f>
        <v>1.5873015873015872E-2</v>
      </c>
      <c r="U285" s="65">
        <f t="shared" si="855"/>
        <v>10</v>
      </c>
      <c r="V285" s="72">
        <f t="shared" ref="V285" si="858">U285/$L285</f>
        <v>6.3492063492063492E-3</v>
      </c>
      <c r="W285" s="65">
        <f t="shared" si="855"/>
        <v>13</v>
      </c>
      <c r="X285" s="72">
        <f t="shared" ref="X285" si="859">W285/$L285</f>
        <v>8.2539682539682548E-3</v>
      </c>
      <c r="Y285" s="65">
        <f t="shared" si="855"/>
        <v>3</v>
      </c>
      <c r="Z285" s="72">
        <f t="shared" ref="Z285" si="860">Y285/$L285</f>
        <v>1.9047619047619048E-3</v>
      </c>
      <c r="AA285" s="65">
        <f t="shared" si="855"/>
        <v>9</v>
      </c>
      <c r="AB285" s="72">
        <f t="shared" ref="AB285" si="861">AA285/$L285</f>
        <v>5.7142857142857143E-3</v>
      </c>
      <c r="AC285" s="65">
        <f t="shared" si="855"/>
        <v>118</v>
      </c>
      <c r="AD285" s="72">
        <f t="shared" ref="AD285" si="862">AC285/$L285</f>
        <v>7.4920634920634915E-2</v>
      </c>
      <c r="AE285" s="65">
        <f t="shared" si="855"/>
        <v>23</v>
      </c>
      <c r="AF285" s="72">
        <f t="shared" ref="AF285" si="863">AE285/$L285</f>
        <v>1.4603174603174604E-2</v>
      </c>
      <c r="AG285" s="65">
        <f t="shared" si="855"/>
        <v>600</v>
      </c>
      <c r="AH285" s="72">
        <f t="shared" ref="AH285" si="864">AG285/$L285</f>
        <v>0.38095238095238093</v>
      </c>
      <c r="AI285">
        <f t="shared" si="758"/>
        <v>0</v>
      </c>
    </row>
    <row r="286" spans="1:35" s="24" customFormat="1" x14ac:dyDescent="0.15">
      <c r="B286" s="25"/>
      <c r="C286" s="230" t="s">
        <v>144</v>
      </c>
      <c r="D286" s="231">
        <v>1</v>
      </c>
      <c r="E286" s="232">
        <v>1224</v>
      </c>
      <c r="F286" s="232">
        <v>649</v>
      </c>
      <c r="G286" s="232">
        <v>575</v>
      </c>
      <c r="H286" s="232">
        <v>46.98</v>
      </c>
      <c r="I286" s="232">
        <v>10</v>
      </c>
      <c r="J286" s="232"/>
      <c r="K286" s="232">
        <v>5</v>
      </c>
      <c r="L286" s="233">
        <v>560</v>
      </c>
      <c r="M286" s="232">
        <v>15</v>
      </c>
      <c r="N286" s="233"/>
      <c r="O286" s="230">
        <v>197</v>
      </c>
      <c r="P286" s="233"/>
      <c r="Q286" s="230">
        <v>81</v>
      </c>
      <c r="R286" s="233"/>
      <c r="S286" s="230">
        <v>10</v>
      </c>
      <c r="T286" s="233"/>
      <c r="U286" s="230">
        <v>2</v>
      </c>
      <c r="V286" s="233"/>
      <c r="W286" s="230">
        <v>1</v>
      </c>
      <c r="X286" s="233"/>
      <c r="Y286" s="230">
        <v>2</v>
      </c>
      <c r="Z286" s="233"/>
      <c r="AA286" s="230">
        <v>5</v>
      </c>
      <c r="AB286" s="233"/>
      <c r="AC286" s="230">
        <v>61</v>
      </c>
      <c r="AD286" s="233"/>
      <c r="AE286" s="230">
        <v>12</v>
      </c>
      <c r="AF286" s="233"/>
      <c r="AG286" s="230">
        <v>174</v>
      </c>
      <c r="AH286" s="233"/>
      <c r="AI286" s="24">
        <f t="shared" si="758"/>
        <v>1224</v>
      </c>
    </row>
    <row r="287" spans="1:35" s="24" customFormat="1" x14ac:dyDescent="0.15">
      <c r="B287" s="25"/>
      <c r="C287" s="230" t="s">
        <v>144</v>
      </c>
      <c r="D287" s="231">
        <v>2</v>
      </c>
      <c r="E287" s="232">
        <v>1044</v>
      </c>
      <c r="F287" s="232">
        <v>570</v>
      </c>
      <c r="G287" s="232">
        <v>474</v>
      </c>
      <c r="H287" s="232">
        <v>45.4</v>
      </c>
      <c r="I287" s="232">
        <v>0</v>
      </c>
      <c r="J287" s="232"/>
      <c r="K287" s="232">
        <v>19</v>
      </c>
      <c r="L287" s="233">
        <v>455</v>
      </c>
      <c r="M287" s="232">
        <v>10</v>
      </c>
      <c r="N287" s="233"/>
      <c r="O287" s="230">
        <v>164</v>
      </c>
      <c r="P287" s="233"/>
      <c r="Q287" s="230">
        <v>33</v>
      </c>
      <c r="R287" s="233"/>
      <c r="S287" s="230">
        <v>5</v>
      </c>
      <c r="T287" s="233"/>
      <c r="U287" s="230">
        <v>7</v>
      </c>
      <c r="V287" s="233"/>
      <c r="W287" s="230">
        <v>5</v>
      </c>
      <c r="X287" s="233"/>
      <c r="Y287" s="230">
        <v>1</v>
      </c>
      <c r="Z287" s="233"/>
      <c r="AA287" s="230">
        <v>1</v>
      </c>
      <c r="AB287" s="233"/>
      <c r="AC287" s="230">
        <v>25</v>
      </c>
      <c r="AD287" s="233"/>
      <c r="AE287" s="230">
        <v>9</v>
      </c>
      <c r="AF287" s="233"/>
      <c r="AG287" s="230">
        <v>195</v>
      </c>
      <c r="AH287" s="233"/>
      <c r="AI287" s="24">
        <f t="shared" si="758"/>
        <v>1044</v>
      </c>
    </row>
    <row r="288" spans="1:35" s="24" customFormat="1" ht="14" thickBot="1" x14ac:dyDescent="0.2">
      <c r="B288" s="25"/>
      <c r="C288" s="236" t="s">
        <v>144</v>
      </c>
      <c r="D288" s="237">
        <v>3</v>
      </c>
      <c r="E288" s="238">
        <v>1170</v>
      </c>
      <c r="F288" s="238">
        <v>592</v>
      </c>
      <c r="G288" s="238">
        <v>578</v>
      </c>
      <c r="H288" s="238">
        <v>49.4</v>
      </c>
      <c r="I288" s="238">
        <v>4</v>
      </c>
      <c r="J288" s="238"/>
      <c r="K288" s="238">
        <v>14</v>
      </c>
      <c r="L288" s="239">
        <v>560</v>
      </c>
      <c r="M288" s="238">
        <v>6</v>
      </c>
      <c r="N288" s="239"/>
      <c r="O288" s="236">
        <v>219</v>
      </c>
      <c r="P288" s="239"/>
      <c r="Q288" s="236">
        <v>49</v>
      </c>
      <c r="R288" s="239"/>
      <c r="S288" s="236">
        <v>10</v>
      </c>
      <c r="T288" s="239"/>
      <c r="U288" s="236">
        <v>1</v>
      </c>
      <c r="V288" s="239"/>
      <c r="W288" s="236">
        <v>7</v>
      </c>
      <c r="X288" s="239"/>
      <c r="Y288" s="236">
        <v>0</v>
      </c>
      <c r="Z288" s="239"/>
      <c r="AA288" s="236">
        <v>3</v>
      </c>
      <c r="AB288" s="239"/>
      <c r="AC288" s="236">
        <v>32</v>
      </c>
      <c r="AD288" s="239"/>
      <c r="AE288" s="236">
        <v>2</v>
      </c>
      <c r="AF288" s="239"/>
      <c r="AG288" s="236">
        <v>231</v>
      </c>
      <c r="AH288" s="239"/>
      <c r="AI288" s="24">
        <f t="shared" si="758"/>
        <v>1170</v>
      </c>
    </row>
    <row r="289" spans="3:35" ht="14" thickBot="1" x14ac:dyDescent="0.2">
      <c r="C289" s="6"/>
      <c r="D289" s="31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>
        <f>SUM(AI5:AI288)</f>
        <v>203940</v>
      </c>
    </row>
    <row r="290" spans="3:35" ht="14" thickBot="1" x14ac:dyDescent="0.2"/>
    <row r="291" spans="3:35" s="29" customFormat="1" ht="26" x14ac:dyDescent="0.15">
      <c r="M291" s="35" t="str">
        <f>M3</f>
        <v>Nicolas</v>
      </c>
      <c r="N291" s="33" t="str">
        <f t="shared" ref="N291:R291" si="865">N3</f>
        <v>DUPONT-AIGAN</v>
      </c>
      <c r="O291" s="35" t="str">
        <f t="shared" si="865"/>
        <v>Marine</v>
      </c>
      <c r="P291" s="36" t="str">
        <f t="shared" si="865"/>
        <v>LE PEN</v>
      </c>
      <c r="Q291" s="35" t="str">
        <f t="shared" si="865"/>
        <v>Emmanuel</v>
      </c>
      <c r="R291" s="36" t="str">
        <f t="shared" si="865"/>
        <v>MACRON</v>
      </c>
      <c r="S291" s="35" t="str">
        <f t="shared" ref="S291:AH291" si="866">S3</f>
        <v>Benoît</v>
      </c>
      <c r="T291" s="36" t="str">
        <f t="shared" si="866"/>
        <v>HAMON</v>
      </c>
      <c r="U291" s="35" t="str">
        <f t="shared" si="866"/>
        <v>Nathalie</v>
      </c>
      <c r="V291" s="36" t="str">
        <f t="shared" si="866"/>
        <v>ARTHAUD</v>
      </c>
      <c r="W291" s="35" t="str">
        <f t="shared" si="866"/>
        <v>Philippe</v>
      </c>
      <c r="X291" s="36" t="str">
        <f t="shared" si="866"/>
        <v>POUTOU</v>
      </c>
      <c r="Y291" s="35" t="str">
        <f t="shared" si="866"/>
        <v>Jacques</v>
      </c>
      <c r="Z291" s="36" t="str">
        <f t="shared" si="866"/>
        <v>CHEMINADE</v>
      </c>
      <c r="AA291" s="35" t="str">
        <f t="shared" si="866"/>
        <v>Jean</v>
      </c>
      <c r="AB291" s="36" t="str">
        <f t="shared" si="866"/>
        <v>LASSALLE</v>
      </c>
      <c r="AC291" s="35" t="str">
        <f t="shared" si="866"/>
        <v>Jean-Luc</v>
      </c>
      <c r="AD291" s="36" t="str">
        <f t="shared" si="866"/>
        <v>MELENCHON</v>
      </c>
      <c r="AE291" s="35" t="str">
        <f t="shared" si="866"/>
        <v>François</v>
      </c>
      <c r="AF291" s="36" t="str">
        <f t="shared" si="866"/>
        <v>ASSELINEAU</v>
      </c>
      <c r="AG291" s="35" t="str">
        <f t="shared" si="866"/>
        <v>François</v>
      </c>
      <c r="AH291" s="36" t="str">
        <f t="shared" si="866"/>
        <v>FILLON</v>
      </c>
    </row>
    <row r="292" spans="3:35" s="51" customFormat="1" ht="37" thickBot="1" x14ac:dyDescent="0.2">
      <c r="C292" s="34" t="s">
        <v>125</v>
      </c>
      <c r="D292" s="48" t="s">
        <v>171</v>
      </c>
      <c r="E292" s="34" t="s">
        <v>112</v>
      </c>
      <c r="F292" s="34" t="s">
        <v>263</v>
      </c>
      <c r="G292" s="34" t="s">
        <v>114</v>
      </c>
      <c r="H292" s="34" t="s">
        <v>78</v>
      </c>
      <c r="I292" s="34" t="s">
        <v>256</v>
      </c>
      <c r="J292" s="34" t="s">
        <v>258</v>
      </c>
      <c r="K292" s="34" t="s">
        <v>257</v>
      </c>
      <c r="L292" s="34" t="s">
        <v>115</v>
      </c>
      <c r="M292" s="49" t="s">
        <v>116</v>
      </c>
      <c r="N292" s="50" t="s">
        <v>117</v>
      </c>
      <c r="O292" s="49" t="s">
        <v>116</v>
      </c>
      <c r="P292" s="50" t="s">
        <v>117</v>
      </c>
      <c r="Q292" s="49" t="s">
        <v>116</v>
      </c>
      <c r="R292" s="50" t="s">
        <v>117</v>
      </c>
      <c r="S292" s="49" t="s">
        <v>116</v>
      </c>
      <c r="T292" s="50" t="s">
        <v>117</v>
      </c>
      <c r="U292" s="49" t="s">
        <v>116</v>
      </c>
      <c r="V292" s="50" t="s">
        <v>117</v>
      </c>
      <c r="W292" s="49" t="s">
        <v>116</v>
      </c>
      <c r="X292" s="50" t="s">
        <v>117</v>
      </c>
      <c r="Y292" s="49" t="s">
        <v>116</v>
      </c>
      <c r="Z292" s="50" t="s">
        <v>117</v>
      </c>
      <c r="AA292" s="49" t="s">
        <v>116</v>
      </c>
      <c r="AB292" s="50" t="s">
        <v>117</v>
      </c>
      <c r="AC292" s="49" t="s">
        <v>116</v>
      </c>
      <c r="AD292" s="50" t="s">
        <v>117</v>
      </c>
      <c r="AE292" s="49" t="s">
        <v>116</v>
      </c>
      <c r="AF292" s="50" t="s">
        <v>117</v>
      </c>
      <c r="AG292" s="49" t="s">
        <v>116</v>
      </c>
      <c r="AH292" s="50" t="s">
        <v>117</v>
      </c>
    </row>
    <row r="293" spans="3:35" s="46" customFormat="1" ht="25.5" customHeight="1" thickBot="1" x14ac:dyDescent="0.2">
      <c r="C293" s="41" t="s">
        <v>123</v>
      </c>
      <c r="D293" s="42">
        <f>COUNTA(D5:D288)</f>
        <v>236</v>
      </c>
      <c r="E293" s="42">
        <f>SUM(E5,E8,E15,E19,E25,E40,E46,E49,E52,E54,E58,E61,E70,E77,E86,E100,E106,E109,E111,E122,E125,E131,E135,E144,E152,E168,E179,E181,E197,E202,E208,E210,E213,E217,E221,E230,E235,E244,E248,E251,E256,E258,E263,E267,E273,E275,E278,E285)</f>
        <v>203940</v>
      </c>
      <c r="F293" s="42">
        <f>SUM(F5,F8,F15,F19,F25,F40,F46,F49,F52,F54,F58,F61,F70,F77,F86,F100,F106,F109,F111,F122,F125,F131,F135,F144,F152,F168,F179,F181,F197,F202,F208,F210,F213,F217,F221,F230,F235,F244,F248,F251,F256,F258,F263,F267,F273,F275,F278,F285)</f>
        <v>124527</v>
      </c>
      <c r="G293" s="42">
        <f>SUM(G5,G8,G15,G19,G25,G40,G46,G49,G52,G54,G58,G61,G70,G77,G86,G100,G106,G109,G111,G122,G125,G131,G135,G144,G152,G168,G179,G181,G197,G202,G208,G210,G213,G217,G221,G230,G235,G244,G248,G251,G256,G258,G263,G267,G273,G275,G278,G285)</f>
        <v>79413</v>
      </c>
      <c r="H293" s="43">
        <f>G293/E293</f>
        <v>0.3893939393939394</v>
      </c>
      <c r="I293" s="55">
        <f>SUM(I5,I8,I15,I19,I25,I40,I46,I49,I52,I54,I58,I61,I70,I77,I86,I100,I106,I109,I111,I122,I125,I131,I135,I144,I152,I168,I179,I181,I197,I202,I208,I210,I213,I217,I221,I230,I235,I244,I248,I251,I256,I258,I263,I267,I273,I275,I278,I285)</f>
        <v>1754</v>
      </c>
      <c r="J293" s="43">
        <f>I293/E293</f>
        <v>8.6005687947435516E-3</v>
      </c>
      <c r="K293" s="42">
        <f>SUM(K5,K8,K15,K19,K25,K40,K46,K49,K52,K54,K58,K61,K70,K77,K86,K100,K106,K109,K111,K122,K125,K131,K135,K144,K152,K168,K179,K181,K197,K202,K208,K210,K213,K217,K221,K230,K235,K244,K248,K251,K256,K258,K263,K267,K273,K275,K278,K285)</f>
        <v>2038</v>
      </c>
      <c r="L293" s="42">
        <f>SUM(L5,L8,L15,L19,L25,L40,L46,L49,L52,L54,L58,L61,L70,L77,L86,L100,L106,L109,L111,L122,L125,L131,L135,L144,L152,L168,L179,L181,L197,L202,L208,L210,L213,L217,L221,L230,L235,L244,L248,L251,L256,L258,L263,L267,L273,L275,L278,L285)</f>
        <v>75621</v>
      </c>
      <c r="M293" s="44">
        <f>SUM(M5,M8,M15,M19,M25,M40,M46,M49,M52,M54,M58,M61,M70,M77,M86,M100,M106,M109,M111,M122,M125,M131,M135,M144,M152,M168,M179,M181,M197,M202,M208,M210,M213,M217,M221,M230,M235,M244,M248,M251,M256,M258,M263,M267,M273,M275,M278,M285)</f>
        <v>1767</v>
      </c>
      <c r="N293" s="43">
        <f>M293/$L293</f>
        <v>2.3366525171579323E-2</v>
      </c>
      <c r="O293" s="44">
        <f>SUM(O5,O8,O15,O19,O25,O40,O46,O49,O52,O54,O58,O61,O70,O77,O86,O100,O106,O109,O111,O122,O125,O131,O135,O144,O152,O168,O179,O181,O197,O202,O208,O210,O213,O217,O221,O230,O235,O244,O248,O251,O256,O258,O263,O267,O273,O275,O278,O285)</f>
        <v>24604</v>
      </c>
      <c r="P293" s="45">
        <f>O293/$L293</f>
        <v>0.3253593578503326</v>
      </c>
      <c r="Q293" s="47">
        <f>SUM(Q5,Q8,Q15,Q19,Q25,Q40,Q46,Q49,Q52,Q54,Q58,Q61,Q70,Q77,Q86,Q100,Q106,Q109,Q111,Q122,Q125,Q131,Q135,Q144,Q152,Q168,Q179,Q181,Q197,Q202,Q208,Q210,Q213,Q217,Q221,Q230,Q235,Q244,Q248,Q251,Q256,Q258,Q263,Q267,Q273,Q275,Q278,Q285)</f>
        <v>11119</v>
      </c>
      <c r="R293" s="199">
        <f>Q293/L293</f>
        <v>0.14703587627775352</v>
      </c>
      <c r="S293" s="44">
        <f>SUM(S5,S8,S15,S19,S25,S40,S46,S49,S52,S54,S58,S61,S70,S77,S86,S100,S106,S109,S111,S122,S125,S131,S135,S144,S152,S168,S179,S181,S197,S202,S208,S210,S213,S217,S221,S230,S235,S244,S248,S251,S256,S258,S263,S267,S273,S275,S278,S285)</f>
        <v>2203</v>
      </c>
      <c r="T293" s="43">
        <f>S293/L293</f>
        <v>2.9132119384826967E-2</v>
      </c>
      <c r="U293" s="44">
        <f>SUM(U5,U8,U15,U19,U25,U40,U46,U49,U52,U54,U58,U61,U70,U77,U86,U100,U106,U109,U111,U122,U125,U131,U135,U144,U152,U168,U179,U181,U197,U202,U208,U210,U213,U217,U221,U230,U235,U244,U248,U251,U256,U258,U263,U267,U273,U275,U278,U285)</f>
        <v>689</v>
      </c>
      <c r="V293" s="45">
        <f>U293/L293</f>
        <v>9.1112257177239121E-3</v>
      </c>
      <c r="W293" s="47">
        <f>SUM(W5,W8,W15,W19,W25,W40,W46,W49,W52,W54,W58,W61,W70,W77,W86,W100,W106,W109,W111,W122,W125,W131,W135,W144,W152,W168,W179,W181,W197,W202,W208,W210,W213,W217,W221,W230,W235,W244,W248,W251,W256,W258,W263,W267,W273,W275,W278,W285)</f>
        <v>755</v>
      </c>
      <c r="X293" s="199">
        <f>W293/L293</f>
        <v>9.9839991536742438E-3</v>
      </c>
      <c r="Y293" s="44">
        <f>SUM(Y5,Y8,Y15,Y19,Y25,Y40,Y46,Y49,Y52,Y54,Y58,Y61,Y70,Y77,Y86,Y100,Y106,Y109,Y111,Y122,Y125,Y131,Y135,Y144,Y152,Y168,Y179,Y181,Y197,Y202,Y208,Y210,Y213,Y217,Y221,Y230,Y235,Y244,Y248,Y251,Y256,Y258,Y263,Y267,Y273,Y275,Y278,Y285)</f>
        <v>201</v>
      </c>
      <c r="Z293" s="43">
        <f>Y293/L293</f>
        <v>2.6579918276669178E-3</v>
      </c>
      <c r="AA293" s="44">
        <f>SUM(AA5,AA8,AA15,AA19,AA25,AA40,AA46,AA49,AA52,AA54,AA58,AA61,AA70,AA77,AA86,AA100,AA106,AA109,AA111,AA122,AA125,AA131,AA135,AA144,AA152,AA168,AA179,AA181,AA197,AA202,AA208,AA210,AA213,AA217,AA221,AA230,AA235,AA244,AA248,AA251,AA256,AA258,AA263,AA267,AA273,AA275,AA278,AA285)</f>
        <v>447</v>
      </c>
      <c r="AB293" s="45">
        <f>AA293/L293</f>
        <v>5.9110564525726977E-3</v>
      </c>
      <c r="AC293" s="47">
        <f>SUM(AC5,AC8,AC15,AC19,AC25,AC40,AC46,AC49,AC52,AC54,AC58,AC61,AC70,AC77,AC86,AC100,AC106,AC109,AC111,AC122,AC125,AC131,AC135,AC144,AC152,AC168,AC179,AC181,AC197,AC202,AC208,AC210,AC213,AC217,AC221,AC230,AC235,AC244,AC248,AC251,AC256,AC258,AC263,AC267,AC273,AC275,AC278,AC285)</f>
        <v>5952</v>
      </c>
      <c r="AD293" s="199">
        <f>AC293/L293</f>
        <v>7.8708295314793508E-2</v>
      </c>
      <c r="AE293" s="44">
        <f>SUM(AE5,AE8,AE15,AE19,AE25,AE40,AE46,AE49,AE52,AE54,AE58,AE61,AE70,AE77,AE86,AE100,AE106,AE109,AE111,AE122,AE125,AE131,AE135,AE144,AE152,AE168,AE179,AE181,AE197,AE202,AE208,AE210,AE213,AE217,AE221,AE230,AE235,AE244,AE248,AE251,AE256,AE258,AE263,AE267,AE273,AE275,AE278,AE285)</f>
        <v>1206</v>
      </c>
      <c r="AF293" s="43">
        <f>AE293/L293</f>
        <v>1.5947950966001507E-2</v>
      </c>
      <c r="AG293" s="44">
        <f>SUM(AG5,AG8,AG15,AG19,AG25,AG40,AG46,AG49,AG52,AG54,AG58,AG61,AG70,AG77,AG86,AG100,AG106,AG109,AG111,AG122,AG125,AG131,AG135,AG144,AG152,AG168,AG179,AG181,AG197,AG202,AG208,AG210,AG213,AG217,AG221,AG230,AG235,AG244,AG248,AG251,AG256,AG258,AG263,AG267,AG273,AG275,AG278,AG285)</f>
        <v>26679</v>
      </c>
      <c r="AH293" s="45">
        <f>AG293/L293</f>
        <v>0.35279882572301346</v>
      </c>
    </row>
    <row r="295" spans="3:35" x14ac:dyDescent="0.15">
      <c r="F295" s="197" t="s">
        <v>265</v>
      </c>
      <c r="G295" s="204">
        <f>(236-COUNTBLANK(G5:G288))/236</f>
        <v>1</v>
      </c>
      <c r="I295" s="30"/>
      <c r="J295" s="30"/>
    </row>
    <row r="296" spans="3:35" ht="14" x14ac:dyDescent="0.15">
      <c r="F296" s="197" t="s">
        <v>268</v>
      </c>
      <c r="G296" s="205">
        <f>AI289/E293</f>
        <v>1</v>
      </c>
      <c r="I296" s="52"/>
      <c r="J296" s="52"/>
    </row>
    <row r="297" spans="3:35" x14ac:dyDescent="0.15">
      <c r="I297" s="54"/>
      <c r="J297" s="54"/>
    </row>
    <row r="299" spans="3:35" x14ac:dyDescent="0.15">
      <c r="K299" s="30"/>
      <c r="L299" s="30"/>
    </row>
    <row r="300" spans="3:35" ht="14" x14ac:dyDescent="0.15">
      <c r="K300" s="52"/>
      <c r="L300" s="52"/>
    </row>
    <row r="301" spans="3:35" x14ac:dyDescent="0.15">
      <c r="K301" s="53"/>
      <c r="L301" s="53"/>
    </row>
  </sheetData>
  <autoFilter ref="A4:C288"/>
  <phoneticPr fontId="1" type="noConversion"/>
  <pageMargins left="0.19685039370078741" right="0.27559055118110237" top="0.39370078740157483" bottom="0.47244094488188981" header="0.19685039370078741" footer="0.27559055118110237"/>
  <pageSetup paperSize="8"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F86"/>
  <sheetViews>
    <sheetView topLeftCell="A63" zoomScale="94" zoomScaleNormal="94" zoomScalePageLayoutView="94" workbookViewId="0">
      <selection activeCell="AG84" sqref="AG84"/>
    </sheetView>
  </sheetViews>
  <sheetFormatPr baseColWidth="10" defaultRowHeight="13" x14ac:dyDescent="0.15"/>
  <cols>
    <col min="1" max="1" width="19" customWidth="1"/>
    <col min="2" max="2" width="12.1640625" customWidth="1"/>
    <col min="8" max="9" width="12.6640625" customWidth="1"/>
    <col min="11" max="11" width="10.5" customWidth="1"/>
    <col min="14" max="14" width="15.6640625" bestFit="1" customWidth="1"/>
    <col min="24" max="24" width="12" bestFit="1" customWidth="1"/>
    <col min="28" max="28" width="12.1640625" bestFit="1" customWidth="1"/>
    <col min="30" max="30" width="12.5" bestFit="1" customWidth="1"/>
  </cols>
  <sheetData>
    <row r="1" spans="1:32" ht="20" x14ac:dyDescent="0.2">
      <c r="A1" s="7" t="str">
        <f>'Bureau de vote'!C1</f>
        <v xml:space="preserve">PRÉSIDENTIELLE 1er tour </v>
      </c>
      <c r="C1" s="9" t="s">
        <v>75</v>
      </c>
    </row>
    <row r="2" spans="1:32" ht="14" thickBot="1" x14ac:dyDescent="0.2">
      <c r="A2" s="8" t="str">
        <f>'Bureau de vote'!C2</f>
        <v>samedi 22 avril 2017</v>
      </c>
    </row>
    <row r="3" spans="1:32" s="51" customFormat="1" ht="28" x14ac:dyDescent="0.15">
      <c r="A3" s="190">
        <f ca="1">NOW()</f>
        <v>41386.345671180556</v>
      </c>
      <c r="K3" s="163" t="str">
        <f>'Bureau de vote'!M3</f>
        <v>Nicolas</v>
      </c>
      <c r="L3" s="164" t="str">
        <f>'Bureau de vote'!N3</f>
        <v>DUPONT-AIGAN</v>
      </c>
      <c r="M3" s="163" t="str">
        <f>'Bureau de vote'!O3</f>
        <v>Marine</v>
      </c>
      <c r="N3" s="164" t="str">
        <f>'Bureau de vote'!P3</f>
        <v>LE PEN</v>
      </c>
      <c r="O3" s="163" t="str">
        <f>'Bureau de vote'!Q3</f>
        <v>Emmanuel</v>
      </c>
      <c r="P3" s="164" t="str">
        <f>'Bureau de vote'!R3</f>
        <v>MACRON</v>
      </c>
      <c r="Q3" s="163" t="str">
        <f>'Bureau de vote'!S3</f>
        <v>Benoît</v>
      </c>
      <c r="R3" s="164" t="str">
        <f>'Bureau de vote'!T3</f>
        <v>HAMON</v>
      </c>
      <c r="S3" s="163" t="str">
        <f>'Bureau de vote'!U3</f>
        <v>Nathalie</v>
      </c>
      <c r="T3" s="164" t="str">
        <f>'Bureau de vote'!V3</f>
        <v>ARTHAUD</v>
      </c>
      <c r="U3" s="163" t="str">
        <f>'Bureau de vote'!W3</f>
        <v>Philippe</v>
      </c>
      <c r="V3" s="164" t="str">
        <f>'Bureau de vote'!X3</f>
        <v>POUTOU</v>
      </c>
      <c r="W3" s="163" t="str">
        <f>'Bureau de vote'!Y3</f>
        <v>Jacques</v>
      </c>
      <c r="X3" s="164" t="str">
        <f>'Bureau de vote'!Z3</f>
        <v>CHEMINADE</v>
      </c>
      <c r="Y3" s="163" t="str">
        <f>'Bureau de vote'!AA3</f>
        <v>Jean</v>
      </c>
      <c r="Z3" s="164" t="str">
        <f>'Bureau de vote'!AB3</f>
        <v>LASSALLE</v>
      </c>
      <c r="AA3" s="163" t="str">
        <f>'Bureau de vote'!AC3</f>
        <v>Jean-Luc</v>
      </c>
      <c r="AB3" s="164" t="str">
        <f>'Bureau de vote'!AD3</f>
        <v>MELENCHON</v>
      </c>
      <c r="AC3" s="163" t="str">
        <f>'Bureau de vote'!AE3</f>
        <v>François</v>
      </c>
      <c r="AD3" s="164" t="str">
        <f>'Bureau de vote'!AF3</f>
        <v>ASSELINEAU</v>
      </c>
      <c r="AE3" s="163" t="str">
        <f>'Bureau de vote'!AG3</f>
        <v>François</v>
      </c>
      <c r="AF3" s="164" t="str">
        <f>'Bureau de vote'!AH3</f>
        <v>FILLON</v>
      </c>
    </row>
    <row r="4" spans="1:32" s="39" customFormat="1" ht="15" thickBot="1" x14ac:dyDescent="0.2">
      <c r="A4" s="28" t="s">
        <v>76</v>
      </c>
      <c r="B4" s="28" t="s">
        <v>77</v>
      </c>
      <c r="C4" s="28" t="s">
        <v>112</v>
      </c>
      <c r="D4" s="28" t="s">
        <v>113</v>
      </c>
      <c r="E4" s="28" t="s">
        <v>114</v>
      </c>
      <c r="F4" s="28" t="s">
        <v>78</v>
      </c>
      <c r="G4" s="28" t="str">
        <f>'Archipel - IDV'!G4</f>
        <v>Blancs</v>
      </c>
      <c r="H4" s="28" t="str">
        <f>'Archipel - IDV'!H4</f>
        <v>% Blancs</v>
      </c>
      <c r="I4" s="28" t="str">
        <f>'Archipel - IDV'!I4</f>
        <v>Nuls</v>
      </c>
      <c r="J4" s="28" t="s">
        <v>115</v>
      </c>
      <c r="K4" s="105" t="str">
        <f>'Bureau de vote'!M4</f>
        <v>Voix</v>
      </c>
      <c r="L4" s="106" t="str">
        <f>'Bureau de vote'!N4</f>
        <v>% Voix/Exp</v>
      </c>
      <c r="M4" s="105" t="str">
        <f>'Bureau de vote'!O4</f>
        <v>Voix</v>
      </c>
      <c r="N4" s="106" t="str">
        <f>'Bureau de vote'!P4</f>
        <v>% Voix/Exp</v>
      </c>
      <c r="O4" s="105" t="str">
        <f>'Bureau de vote'!Q4</f>
        <v>Voix</v>
      </c>
      <c r="P4" s="106" t="str">
        <f>'Bureau de vote'!R4</f>
        <v>% Voix/Exp</v>
      </c>
      <c r="Q4" s="105" t="str">
        <f>'Bureau de vote'!S4</f>
        <v>Voix</v>
      </c>
      <c r="R4" s="106" t="str">
        <f>'Bureau de vote'!T4</f>
        <v>% Voix/Exp</v>
      </c>
      <c r="S4" s="105" t="str">
        <f>'Bureau de vote'!U4</f>
        <v>Voix</v>
      </c>
      <c r="T4" s="106" t="str">
        <f>'Bureau de vote'!V4</f>
        <v>% Voix/Exp</v>
      </c>
      <c r="U4" s="105" t="str">
        <f>'Bureau de vote'!W4</f>
        <v>Voix</v>
      </c>
      <c r="V4" s="106" t="str">
        <f>'Bureau de vote'!X4</f>
        <v>% Voix/Exp</v>
      </c>
      <c r="W4" s="105" t="str">
        <f>'Bureau de vote'!Y4</f>
        <v>Voix</v>
      </c>
      <c r="X4" s="106" t="str">
        <f>'Bureau de vote'!Z4</f>
        <v>% Voix/Exp</v>
      </c>
      <c r="Y4" s="105" t="str">
        <f>'Bureau de vote'!AA4</f>
        <v>Voix</v>
      </c>
      <c r="Z4" s="106" t="str">
        <f>'Bureau de vote'!AB4</f>
        <v>% Voix/Exp</v>
      </c>
      <c r="AA4" s="105" t="str">
        <f>'Bureau de vote'!AC4</f>
        <v>Voix</v>
      </c>
      <c r="AB4" s="106" t="str">
        <f>'Bureau de vote'!AD4</f>
        <v>% Voix/Exp</v>
      </c>
      <c r="AC4" s="105" t="str">
        <f>'Bureau de vote'!AE4</f>
        <v>Voix</v>
      </c>
      <c r="AD4" s="106" t="str">
        <f>'Bureau de vote'!AF4</f>
        <v>% Voix/Exp</v>
      </c>
      <c r="AE4" s="105" t="str">
        <f>'Bureau de vote'!AG4</f>
        <v>Voix</v>
      </c>
      <c r="AF4" s="106" t="str">
        <f>'Bureau de vote'!AH4</f>
        <v>% Voix/Exp</v>
      </c>
    </row>
    <row r="5" spans="1:32" x14ac:dyDescent="0.15">
      <c r="A5" s="2" t="str">
        <f>'Bureau de vote'!C19</f>
        <v>BORA-BORA</v>
      </c>
      <c r="B5" s="3"/>
      <c r="C5" s="3">
        <f>'Bureau de vote'!E19</f>
        <v>6737</v>
      </c>
      <c r="D5" s="3">
        <f>'Bureau de vote'!F19</f>
        <v>4510</v>
      </c>
      <c r="E5" s="3">
        <f>'Bureau de vote'!G19</f>
        <v>2227</v>
      </c>
      <c r="F5" s="134">
        <f>'Bureau de vote'!H19</f>
        <v>0.33056256493988423</v>
      </c>
      <c r="G5" s="3">
        <f>'Bureau de vote'!I19</f>
        <v>46</v>
      </c>
      <c r="H5" s="134">
        <f>'Bureau de vote'!J19</f>
        <v>6.8279649695710256E-3</v>
      </c>
      <c r="I5" s="3">
        <f>'Bureau de vote'!K19</f>
        <v>44</v>
      </c>
      <c r="J5" s="3">
        <f>'Bureau de vote'!L19</f>
        <v>2137</v>
      </c>
      <c r="K5" s="2">
        <f>SUM(K6:K10)</f>
        <v>49</v>
      </c>
      <c r="L5" s="138">
        <f>K5/J5</f>
        <v>2.2929340196537203E-2</v>
      </c>
      <c r="M5" s="2">
        <f t="shared" ref="M5" si="0">SUM(M6:M10)</f>
        <v>587</v>
      </c>
      <c r="N5" s="138">
        <f>M5/J5</f>
        <v>0.27468413664014973</v>
      </c>
      <c r="O5" s="2">
        <f t="shared" ref="O5" si="1">SUM(O6:O10)</f>
        <v>182</v>
      </c>
      <c r="P5" s="138">
        <f>O5/J5</f>
        <v>8.5166120729995326E-2</v>
      </c>
      <c r="Q5" s="2">
        <f t="shared" ref="Q5" si="2">SUM(Q6:Q10)</f>
        <v>56</v>
      </c>
      <c r="R5" s="138">
        <f>Q5/J5</f>
        <v>2.6204960224613945E-2</v>
      </c>
      <c r="S5" s="2">
        <f t="shared" ref="S5" si="3">SUM(S6:S10)</f>
        <v>13</v>
      </c>
      <c r="T5" s="138">
        <f>S5/J5</f>
        <v>6.0832943378568089E-3</v>
      </c>
      <c r="U5" s="2">
        <f t="shared" ref="U5" si="4">SUM(U6:U10)</f>
        <v>29</v>
      </c>
      <c r="V5" s="138">
        <f>U5/J5</f>
        <v>1.3570425830603651E-2</v>
      </c>
      <c r="W5" s="2">
        <f t="shared" ref="W5" si="5">SUM(W6:W10)</f>
        <v>4</v>
      </c>
      <c r="X5" s="138">
        <f>W5/J5</f>
        <v>1.8717828731867104E-3</v>
      </c>
      <c r="Y5" s="2">
        <f t="shared" ref="Y5" si="6">SUM(Y6:Y10)</f>
        <v>9</v>
      </c>
      <c r="Z5" s="138">
        <f>Y5/J5</f>
        <v>4.2115114646700987E-3</v>
      </c>
      <c r="AA5" s="2">
        <f t="shared" ref="AA5" si="7">SUM(AA6:AA10)</f>
        <v>137</v>
      </c>
      <c r="AB5" s="138">
        <f>AA5/J5</f>
        <v>6.4108563406644822E-2</v>
      </c>
      <c r="AC5" s="2">
        <f t="shared" ref="AC5" si="8">SUM(AC6:AC10)</f>
        <v>12</v>
      </c>
      <c r="AD5" s="138">
        <f>AC5/J5</f>
        <v>5.6153486195601307E-3</v>
      </c>
      <c r="AE5" s="2">
        <f t="shared" ref="AE5" si="9">SUM(AE6:AE10)</f>
        <v>1059</v>
      </c>
      <c r="AF5" s="138">
        <f>AE5/J5</f>
        <v>0.49555451567618158</v>
      </c>
    </row>
    <row r="6" spans="1:32" x14ac:dyDescent="0.15">
      <c r="A6" s="23" t="str">
        <f>'Bureau de vote'!C20</f>
        <v>Nunue 1</v>
      </c>
      <c r="B6" s="83">
        <f>'Bureau de vote'!D20</f>
        <v>1</v>
      </c>
      <c r="C6" s="83">
        <f>'Bureau de vote'!E20</f>
        <v>1392</v>
      </c>
      <c r="D6" s="83">
        <f>'Bureau de vote'!F20</f>
        <v>981</v>
      </c>
      <c r="E6" s="83">
        <f>'Bureau de vote'!G20</f>
        <v>411</v>
      </c>
      <c r="F6" s="192">
        <f>'Bureau de vote'!H20</f>
        <v>29.53</v>
      </c>
      <c r="G6" s="83">
        <f>'Bureau de vote'!I20</f>
        <v>8</v>
      </c>
      <c r="H6" s="192">
        <f>'Bureau de vote'!J20</f>
        <v>0</v>
      </c>
      <c r="I6" s="83">
        <f>'Bureau de vote'!K20</f>
        <v>10</v>
      </c>
      <c r="J6" s="83">
        <f>'Bureau de vote'!L20</f>
        <v>393</v>
      </c>
      <c r="K6" s="23">
        <f>'Bureau de vote'!M20</f>
        <v>8</v>
      </c>
      <c r="L6" s="90">
        <f>'Bureau de vote'!N20</f>
        <v>0</v>
      </c>
      <c r="M6" s="83">
        <f>'Bureau de vote'!O20</f>
        <v>116</v>
      </c>
      <c r="N6" s="83">
        <f>'Bureau de vote'!P20</f>
        <v>0</v>
      </c>
      <c r="O6" s="23">
        <f>'Bureau de vote'!Q20</f>
        <v>33</v>
      </c>
      <c r="P6" s="90">
        <f>'Bureau de vote'!R20</f>
        <v>0</v>
      </c>
      <c r="Q6" s="83">
        <f>'Bureau de vote'!S20</f>
        <v>9</v>
      </c>
      <c r="R6" s="83">
        <f>'Bureau de vote'!T20</f>
        <v>0</v>
      </c>
      <c r="S6" s="23">
        <f>'Bureau de vote'!U20</f>
        <v>4</v>
      </c>
      <c r="T6" s="90">
        <f>'Bureau de vote'!V20</f>
        <v>0</v>
      </c>
      <c r="U6" s="83">
        <f>'Bureau de vote'!W20</f>
        <v>6</v>
      </c>
      <c r="V6" s="83">
        <f>'Bureau de vote'!X20</f>
        <v>0</v>
      </c>
      <c r="W6" s="23">
        <f>'Bureau de vote'!Y20</f>
        <v>4</v>
      </c>
      <c r="X6" s="90">
        <f>'Bureau de vote'!Z20</f>
        <v>0</v>
      </c>
      <c r="Y6" s="83">
        <f>'Bureau de vote'!AA20</f>
        <v>0</v>
      </c>
      <c r="Z6" s="83">
        <f>'Bureau de vote'!AB20</f>
        <v>0</v>
      </c>
      <c r="AA6" s="23">
        <f>'Bureau de vote'!AC20</f>
        <v>29</v>
      </c>
      <c r="AB6" s="90">
        <f>'Bureau de vote'!AD20</f>
        <v>0</v>
      </c>
      <c r="AC6" s="83">
        <f>'Bureau de vote'!AE20</f>
        <v>2</v>
      </c>
      <c r="AD6" s="83">
        <f>'Bureau de vote'!AF20</f>
        <v>0</v>
      </c>
      <c r="AE6" s="23">
        <f>'Bureau de vote'!AG20</f>
        <v>182</v>
      </c>
      <c r="AF6" s="90">
        <f>'Bureau de vote'!AH20</f>
        <v>0</v>
      </c>
    </row>
    <row r="7" spans="1:32" x14ac:dyDescent="0.15">
      <c r="A7" s="23" t="str">
        <f>'Bureau de vote'!C21</f>
        <v>Nunue 2</v>
      </c>
      <c r="B7" s="83">
        <f>'Bureau de vote'!D21</f>
        <v>2</v>
      </c>
      <c r="C7" s="83">
        <f>'Bureau de vote'!E21</f>
        <v>1607</v>
      </c>
      <c r="D7" s="83">
        <f>'Bureau de vote'!F21</f>
        <v>1028</v>
      </c>
      <c r="E7" s="83">
        <f>'Bureau de vote'!G21</f>
        <v>579</v>
      </c>
      <c r="F7" s="192">
        <f>'Bureau de vote'!H21</f>
        <v>36.03</v>
      </c>
      <c r="G7" s="83">
        <f>'Bureau de vote'!I21</f>
        <v>6</v>
      </c>
      <c r="H7" s="192">
        <f>'Bureau de vote'!J21</f>
        <v>0</v>
      </c>
      <c r="I7" s="83">
        <f>'Bureau de vote'!K21</f>
        <v>15</v>
      </c>
      <c r="J7" s="83">
        <f>'Bureau de vote'!L21</f>
        <v>558</v>
      </c>
      <c r="K7" s="23">
        <f>'Bureau de vote'!M21</f>
        <v>15</v>
      </c>
      <c r="L7" s="90">
        <f>'Bureau de vote'!N21</f>
        <v>0</v>
      </c>
      <c r="M7" s="83">
        <f>'Bureau de vote'!O21</f>
        <v>156</v>
      </c>
      <c r="N7" s="83">
        <f>'Bureau de vote'!P21</f>
        <v>0</v>
      </c>
      <c r="O7" s="23">
        <f>'Bureau de vote'!Q21</f>
        <v>29</v>
      </c>
      <c r="P7" s="90">
        <f>'Bureau de vote'!R21</f>
        <v>0</v>
      </c>
      <c r="Q7" s="83">
        <f>'Bureau de vote'!S21</f>
        <v>8</v>
      </c>
      <c r="R7" s="83">
        <f>'Bureau de vote'!T21</f>
        <v>0</v>
      </c>
      <c r="S7" s="23">
        <f>'Bureau de vote'!U21</f>
        <v>5</v>
      </c>
      <c r="T7" s="90">
        <f>'Bureau de vote'!V21</f>
        <v>0</v>
      </c>
      <c r="U7" s="83">
        <f>'Bureau de vote'!W21</f>
        <v>10</v>
      </c>
      <c r="V7" s="83">
        <f>'Bureau de vote'!X21</f>
        <v>0</v>
      </c>
      <c r="W7" s="23">
        <f>'Bureau de vote'!Y21</f>
        <v>0</v>
      </c>
      <c r="X7" s="90">
        <f>'Bureau de vote'!Z21</f>
        <v>0</v>
      </c>
      <c r="Y7" s="83">
        <f>'Bureau de vote'!AA21</f>
        <v>5</v>
      </c>
      <c r="Z7" s="83">
        <f>'Bureau de vote'!AB21</f>
        <v>0</v>
      </c>
      <c r="AA7" s="23">
        <f>'Bureau de vote'!AC21</f>
        <v>29</v>
      </c>
      <c r="AB7" s="90">
        <f>'Bureau de vote'!AD21</f>
        <v>0</v>
      </c>
      <c r="AC7" s="83">
        <f>'Bureau de vote'!AE21</f>
        <v>6</v>
      </c>
      <c r="AD7" s="83">
        <f>'Bureau de vote'!AF21</f>
        <v>0</v>
      </c>
      <c r="AE7" s="23">
        <f>'Bureau de vote'!AG21</f>
        <v>295</v>
      </c>
      <c r="AF7" s="90">
        <f>'Bureau de vote'!AH21</f>
        <v>0</v>
      </c>
    </row>
    <row r="8" spans="1:32" x14ac:dyDescent="0.15">
      <c r="A8" s="23" t="str">
        <f>'Bureau de vote'!C22</f>
        <v>Nunue 3</v>
      </c>
      <c r="B8" s="83">
        <f>'Bureau de vote'!D22</f>
        <v>3</v>
      </c>
      <c r="C8" s="83">
        <f>'Bureau de vote'!E22</f>
        <v>1121</v>
      </c>
      <c r="D8" s="83">
        <f>'Bureau de vote'!F22</f>
        <v>672</v>
      </c>
      <c r="E8" s="83">
        <f>'Bureau de vote'!G22</f>
        <v>449</v>
      </c>
      <c r="F8" s="192">
        <f>'Bureau de vote'!H22</f>
        <v>40.049999999999997</v>
      </c>
      <c r="G8" s="83">
        <f>'Bureau de vote'!I22</f>
        <v>8</v>
      </c>
      <c r="H8" s="192">
        <f>'Bureau de vote'!J22</f>
        <v>0</v>
      </c>
      <c r="I8" s="83">
        <f>'Bureau de vote'!K22</f>
        <v>9</v>
      </c>
      <c r="J8" s="83">
        <f>'Bureau de vote'!L22</f>
        <v>432</v>
      </c>
      <c r="K8" s="23">
        <f>'Bureau de vote'!M22</f>
        <v>12</v>
      </c>
      <c r="L8" s="90">
        <f>'Bureau de vote'!N22</f>
        <v>0</v>
      </c>
      <c r="M8" s="83">
        <f>'Bureau de vote'!O22</f>
        <v>111</v>
      </c>
      <c r="N8" s="83">
        <f>'Bureau de vote'!P22</f>
        <v>0</v>
      </c>
      <c r="O8" s="23">
        <f>'Bureau de vote'!Q22</f>
        <v>58</v>
      </c>
      <c r="P8" s="90">
        <f>'Bureau de vote'!R22</f>
        <v>0</v>
      </c>
      <c r="Q8" s="83">
        <f>'Bureau de vote'!S22</f>
        <v>18</v>
      </c>
      <c r="R8" s="83">
        <f>'Bureau de vote'!T22</f>
        <v>0</v>
      </c>
      <c r="S8" s="23">
        <f>'Bureau de vote'!U22</f>
        <v>1</v>
      </c>
      <c r="T8" s="90">
        <f>'Bureau de vote'!V22</f>
        <v>0</v>
      </c>
      <c r="U8" s="83">
        <f>'Bureau de vote'!W22</f>
        <v>6</v>
      </c>
      <c r="V8" s="83">
        <f>'Bureau de vote'!X22</f>
        <v>0</v>
      </c>
      <c r="W8" s="23">
        <f>'Bureau de vote'!Y22</f>
        <v>0</v>
      </c>
      <c r="X8" s="90">
        <f>'Bureau de vote'!Z22</f>
        <v>0</v>
      </c>
      <c r="Y8" s="83">
        <f>'Bureau de vote'!AA22</f>
        <v>0</v>
      </c>
      <c r="Z8" s="83">
        <f>'Bureau de vote'!AB22</f>
        <v>0</v>
      </c>
      <c r="AA8" s="23">
        <f>'Bureau de vote'!AC22</f>
        <v>33</v>
      </c>
      <c r="AB8" s="90">
        <f>'Bureau de vote'!AD22</f>
        <v>0</v>
      </c>
      <c r="AC8" s="83">
        <f>'Bureau de vote'!AE22</f>
        <v>1</v>
      </c>
      <c r="AD8" s="83">
        <f>'Bureau de vote'!AF22</f>
        <v>0</v>
      </c>
      <c r="AE8" s="23">
        <f>'Bureau de vote'!AG22</f>
        <v>192</v>
      </c>
      <c r="AF8" s="90">
        <f>'Bureau de vote'!AH22</f>
        <v>0</v>
      </c>
    </row>
    <row r="9" spans="1:32" x14ac:dyDescent="0.15">
      <c r="A9" s="23" t="str">
        <f>'Bureau de vote'!C23</f>
        <v>Faanui</v>
      </c>
      <c r="B9" s="83">
        <f>'Bureau de vote'!D23</f>
        <v>4</v>
      </c>
      <c r="C9" s="83">
        <f>'Bureau de vote'!E23</f>
        <v>1408</v>
      </c>
      <c r="D9" s="83">
        <f>'Bureau de vote'!F23</f>
        <v>949</v>
      </c>
      <c r="E9" s="83">
        <f>'Bureau de vote'!G23</f>
        <v>459</v>
      </c>
      <c r="F9" s="192">
        <f>'Bureau de vote'!H23</f>
        <v>32.6</v>
      </c>
      <c r="G9" s="83">
        <f>'Bureau de vote'!I23</f>
        <v>5</v>
      </c>
      <c r="H9" s="192">
        <f>'Bureau de vote'!J23</f>
        <v>0</v>
      </c>
      <c r="I9" s="83">
        <f>'Bureau de vote'!K23</f>
        <v>7</v>
      </c>
      <c r="J9" s="83">
        <f>'Bureau de vote'!L23</f>
        <v>447</v>
      </c>
      <c r="K9" s="23">
        <f>'Bureau de vote'!M23</f>
        <v>10</v>
      </c>
      <c r="L9" s="90">
        <f>'Bureau de vote'!N23</f>
        <v>0</v>
      </c>
      <c r="M9" s="83">
        <f>'Bureau de vote'!O23</f>
        <v>126</v>
      </c>
      <c r="N9" s="83">
        <f>'Bureau de vote'!P23</f>
        <v>0</v>
      </c>
      <c r="O9" s="23">
        <f>'Bureau de vote'!Q23</f>
        <v>34</v>
      </c>
      <c r="P9" s="90">
        <f>'Bureau de vote'!R23</f>
        <v>0</v>
      </c>
      <c r="Q9" s="83">
        <f>'Bureau de vote'!S23</f>
        <v>9</v>
      </c>
      <c r="R9" s="83">
        <f>'Bureau de vote'!T23</f>
        <v>0</v>
      </c>
      <c r="S9" s="23">
        <f>'Bureau de vote'!U23</f>
        <v>2</v>
      </c>
      <c r="T9" s="90">
        <f>'Bureau de vote'!V23</f>
        <v>0</v>
      </c>
      <c r="U9" s="83">
        <f>'Bureau de vote'!W23</f>
        <v>4</v>
      </c>
      <c r="V9" s="83">
        <f>'Bureau de vote'!X23</f>
        <v>0</v>
      </c>
      <c r="W9" s="23">
        <f>'Bureau de vote'!Y23</f>
        <v>0</v>
      </c>
      <c r="X9" s="90">
        <f>'Bureau de vote'!Z23</f>
        <v>0</v>
      </c>
      <c r="Y9" s="83">
        <f>'Bureau de vote'!AA23</f>
        <v>2</v>
      </c>
      <c r="Z9" s="83">
        <f>'Bureau de vote'!AB23</f>
        <v>0</v>
      </c>
      <c r="AA9" s="23">
        <f>'Bureau de vote'!AC23</f>
        <v>31</v>
      </c>
      <c r="AB9" s="90">
        <f>'Bureau de vote'!AD23</f>
        <v>0</v>
      </c>
      <c r="AC9" s="83">
        <f>'Bureau de vote'!AE23</f>
        <v>2</v>
      </c>
      <c r="AD9" s="83">
        <f>'Bureau de vote'!AF23</f>
        <v>0</v>
      </c>
      <c r="AE9" s="23">
        <f>'Bureau de vote'!AG23</f>
        <v>227</v>
      </c>
      <c r="AF9" s="90">
        <f>'Bureau de vote'!AH23</f>
        <v>0</v>
      </c>
    </row>
    <row r="10" spans="1:32" x14ac:dyDescent="0.15">
      <c r="A10" s="23" t="str">
        <f>'Bureau de vote'!C24</f>
        <v>Anau</v>
      </c>
      <c r="B10" s="83">
        <f>'Bureau de vote'!D24</f>
        <v>5</v>
      </c>
      <c r="C10" s="83">
        <f>'Bureau de vote'!E24</f>
        <v>1209</v>
      </c>
      <c r="D10" s="83">
        <f>'Bureau de vote'!F24</f>
        <v>880</v>
      </c>
      <c r="E10" s="83">
        <f>'Bureau de vote'!G24</f>
        <v>329</v>
      </c>
      <c r="F10" s="192">
        <f>'Bureau de vote'!H24</f>
        <v>27.21</v>
      </c>
      <c r="G10" s="83">
        <f>'Bureau de vote'!I24</f>
        <v>19</v>
      </c>
      <c r="H10" s="192">
        <f>'Bureau de vote'!J24</f>
        <v>0</v>
      </c>
      <c r="I10" s="83">
        <f>'Bureau de vote'!K24</f>
        <v>3</v>
      </c>
      <c r="J10" s="83">
        <f>'Bureau de vote'!L24</f>
        <v>307</v>
      </c>
      <c r="K10" s="23">
        <f>'Bureau de vote'!M24</f>
        <v>4</v>
      </c>
      <c r="L10" s="90">
        <f>'Bureau de vote'!N24</f>
        <v>0</v>
      </c>
      <c r="M10" s="83">
        <f>'Bureau de vote'!O24</f>
        <v>78</v>
      </c>
      <c r="N10" s="83">
        <f>'Bureau de vote'!P24</f>
        <v>0</v>
      </c>
      <c r="O10" s="23">
        <f>'Bureau de vote'!Q24</f>
        <v>28</v>
      </c>
      <c r="P10" s="90">
        <f>'Bureau de vote'!R24</f>
        <v>0</v>
      </c>
      <c r="Q10" s="83">
        <f>'Bureau de vote'!S24</f>
        <v>12</v>
      </c>
      <c r="R10" s="83">
        <f>'Bureau de vote'!T24</f>
        <v>0</v>
      </c>
      <c r="S10" s="23">
        <f>'Bureau de vote'!U24</f>
        <v>1</v>
      </c>
      <c r="T10" s="90">
        <f>'Bureau de vote'!V24</f>
        <v>0</v>
      </c>
      <c r="U10" s="83">
        <f>'Bureau de vote'!W24</f>
        <v>3</v>
      </c>
      <c r="V10" s="83">
        <f>'Bureau de vote'!X24</f>
        <v>0</v>
      </c>
      <c r="W10" s="23">
        <f>'Bureau de vote'!Y24</f>
        <v>0</v>
      </c>
      <c r="X10" s="90">
        <f>'Bureau de vote'!Z24</f>
        <v>0</v>
      </c>
      <c r="Y10" s="83">
        <f>'Bureau de vote'!AA24</f>
        <v>2</v>
      </c>
      <c r="Z10" s="83">
        <f>'Bureau de vote'!AB24</f>
        <v>0</v>
      </c>
      <c r="AA10" s="23">
        <f>'Bureau de vote'!AC24</f>
        <v>15</v>
      </c>
      <c r="AB10" s="83">
        <f>'Bureau de vote'!AD24</f>
        <v>0</v>
      </c>
      <c r="AC10" s="83">
        <f>'Bureau de vote'!AE24</f>
        <v>1</v>
      </c>
      <c r="AD10" s="83">
        <f>'Bureau de vote'!AF24</f>
        <v>0</v>
      </c>
      <c r="AE10" s="83">
        <f>'Bureau de vote'!AG24</f>
        <v>163</v>
      </c>
      <c r="AF10" s="83">
        <f>'Bureau de vote'!AH24</f>
        <v>0</v>
      </c>
    </row>
    <row r="11" spans="1:32" x14ac:dyDescent="0.15">
      <c r="A11" s="1" t="str">
        <f>'Bureau de vote'!C25</f>
        <v>FAAA</v>
      </c>
      <c r="B11" s="5"/>
      <c r="C11" s="5">
        <f>'Bureau de vote'!E25</f>
        <v>19063</v>
      </c>
      <c r="D11" s="5">
        <f>'Bureau de vote'!F25</f>
        <v>14077</v>
      </c>
      <c r="E11" s="5">
        <f>'Bureau de vote'!G25</f>
        <v>4986</v>
      </c>
      <c r="F11" s="135">
        <f>'Bureau de vote'!H25</f>
        <v>0.26155379531028694</v>
      </c>
      <c r="G11" s="5">
        <f>'Bureau de vote'!I25</f>
        <v>181</v>
      </c>
      <c r="H11" s="135">
        <f>'Bureau de vote'!J25</f>
        <v>9.4948329224151494E-3</v>
      </c>
      <c r="I11" s="5">
        <f>'Bureau de vote'!K25</f>
        <v>104</v>
      </c>
      <c r="J11" s="5">
        <f>'Bureau de vote'!L25</f>
        <v>4701</v>
      </c>
      <c r="K11" s="1">
        <f>SUM(K12:K25)</f>
        <v>144</v>
      </c>
      <c r="L11" s="137">
        <f>K11/J11</f>
        <v>3.0631780472239949E-2</v>
      </c>
      <c r="M11" s="1">
        <f>SUM(M12:M25)</f>
        <v>1481</v>
      </c>
      <c r="N11" s="137">
        <f>M11/J11</f>
        <v>0.3150393533290789</v>
      </c>
      <c r="O11" s="1">
        <f>SUM(O12:O25)</f>
        <v>785</v>
      </c>
      <c r="P11" s="137">
        <f>O11/J11</f>
        <v>0.1669857477132525</v>
      </c>
      <c r="Q11" s="1">
        <f>SUM(Q12:Q25)</f>
        <v>183</v>
      </c>
      <c r="R11" s="137">
        <f>Q11/J11</f>
        <v>3.89278876834716E-2</v>
      </c>
      <c r="S11" s="1">
        <f>SUM(S12:S25)</f>
        <v>49</v>
      </c>
      <c r="T11" s="137">
        <f>S11/J11</f>
        <v>1.0423314188470539E-2</v>
      </c>
      <c r="U11" s="1">
        <f>SUM(U12:U25)</f>
        <v>48</v>
      </c>
      <c r="V11" s="137">
        <f>U11/J11</f>
        <v>1.021059349074665E-2</v>
      </c>
      <c r="W11" s="1">
        <f>SUM(W12:W25)</f>
        <v>21</v>
      </c>
      <c r="X11" s="137">
        <f>W11/J11</f>
        <v>4.4671346522016592E-3</v>
      </c>
      <c r="Y11" s="1">
        <f>SUM(Y12:Y25)</f>
        <v>28</v>
      </c>
      <c r="Z11" s="137">
        <f>Y11/J11</f>
        <v>5.9561795362688789E-3</v>
      </c>
      <c r="AA11" s="1">
        <f>SUM(AA12:AA25)</f>
        <v>467</v>
      </c>
      <c r="AB11" s="137">
        <f>AA11/J11</f>
        <v>9.9340565837055944E-2</v>
      </c>
      <c r="AC11" s="1">
        <f>SUM(AC12:AC25)</f>
        <v>94</v>
      </c>
      <c r="AD11" s="137">
        <f>AC11/J11</f>
        <v>1.9995745586045523E-2</v>
      </c>
      <c r="AE11" s="1">
        <f>SUM(AE12:AE25)</f>
        <v>1401</v>
      </c>
      <c r="AF11" s="137">
        <f>AE11/J11</f>
        <v>0.29802169751116786</v>
      </c>
    </row>
    <row r="12" spans="1:32" x14ac:dyDescent="0.15">
      <c r="A12" s="23" t="str">
        <f>'Bureau de vote'!C26</f>
        <v>Faaa</v>
      </c>
      <c r="B12" s="83">
        <f>'Bureau de vote'!D26</f>
        <v>1</v>
      </c>
      <c r="C12" s="83">
        <f>'Bureau de vote'!E26</f>
        <v>1469</v>
      </c>
      <c r="D12" s="83">
        <f>'Bureau de vote'!F26</f>
        <v>1146</v>
      </c>
      <c r="E12" s="83">
        <f>'Bureau de vote'!G26</f>
        <v>323</v>
      </c>
      <c r="F12" s="192">
        <f>'Bureau de vote'!H26</f>
        <v>78.010000000000005</v>
      </c>
      <c r="G12" s="83">
        <f>'Bureau de vote'!I26</f>
        <v>20</v>
      </c>
      <c r="H12" s="192">
        <f>'Bureau de vote'!J26</f>
        <v>0</v>
      </c>
      <c r="I12" s="83">
        <f>'Bureau de vote'!K26</f>
        <v>10</v>
      </c>
      <c r="J12" s="83">
        <f>'Bureau de vote'!L26</f>
        <v>293</v>
      </c>
      <c r="K12" s="23">
        <f>'Bureau de vote'!M26</f>
        <v>12</v>
      </c>
      <c r="L12" s="90">
        <f>'Bureau de vote'!N26</f>
        <v>0</v>
      </c>
      <c r="M12" s="83">
        <f>'Bureau de vote'!O26</f>
        <v>103</v>
      </c>
      <c r="N12" s="83">
        <f>'Bureau de vote'!P26</f>
        <v>0</v>
      </c>
      <c r="O12" s="23">
        <f>'Bureau de vote'!Q26</f>
        <v>52</v>
      </c>
      <c r="P12" s="90">
        <f>'Bureau de vote'!R26</f>
        <v>0</v>
      </c>
      <c r="Q12" s="83">
        <f>'Bureau de vote'!S26</f>
        <v>12</v>
      </c>
      <c r="R12" s="83">
        <f>'Bureau de vote'!T26</f>
        <v>0</v>
      </c>
      <c r="S12" s="23">
        <f>'Bureau de vote'!U26</f>
        <v>4</v>
      </c>
      <c r="T12" s="90">
        <f>'Bureau de vote'!V26</f>
        <v>0</v>
      </c>
      <c r="U12" s="83">
        <f>'Bureau de vote'!W26</f>
        <v>3</v>
      </c>
      <c r="V12" s="83">
        <f>'Bureau de vote'!X26</f>
        <v>0</v>
      </c>
      <c r="W12" s="23">
        <f>'Bureau de vote'!Y26</f>
        <v>1</v>
      </c>
      <c r="X12" s="90">
        <f>'Bureau de vote'!Z26</f>
        <v>0</v>
      </c>
      <c r="Y12" s="83">
        <f>'Bureau de vote'!AA26</f>
        <v>2</v>
      </c>
      <c r="Z12" s="83">
        <f>'Bureau de vote'!AB26</f>
        <v>0</v>
      </c>
      <c r="AA12" s="23">
        <f>'Bureau de vote'!AC26</f>
        <v>27</v>
      </c>
      <c r="AB12" s="90">
        <f>'Bureau de vote'!AD26</f>
        <v>0</v>
      </c>
      <c r="AC12" s="83">
        <f>'Bureau de vote'!AE26</f>
        <v>4</v>
      </c>
      <c r="AD12" s="83">
        <f>'Bureau de vote'!AF26</f>
        <v>0</v>
      </c>
      <c r="AE12" s="23">
        <f>'Bureau de vote'!AG26</f>
        <v>73</v>
      </c>
      <c r="AF12" s="90">
        <f>'Bureau de vote'!AH26</f>
        <v>0</v>
      </c>
    </row>
    <row r="13" spans="1:32" x14ac:dyDescent="0.15">
      <c r="A13" s="23" t="str">
        <f>'Bureau de vote'!C27</f>
        <v>Faaa</v>
      </c>
      <c r="B13" s="83">
        <f>'Bureau de vote'!D27</f>
        <v>2</v>
      </c>
      <c r="C13" s="83">
        <f>'Bureau de vote'!E27</f>
        <v>1436</v>
      </c>
      <c r="D13" s="83">
        <f>'Bureau de vote'!F27</f>
        <v>1097</v>
      </c>
      <c r="E13" s="83">
        <f>'Bureau de vote'!G27</f>
        <v>339</v>
      </c>
      <c r="F13" s="192">
        <f>'Bureau de vote'!H27</f>
        <v>23.61</v>
      </c>
      <c r="G13" s="83">
        <f>'Bureau de vote'!I27</f>
        <v>16</v>
      </c>
      <c r="H13" s="192">
        <f>'Bureau de vote'!J27</f>
        <v>0</v>
      </c>
      <c r="I13" s="83">
        <f>'Bureau de vote'!K27</f>
        <v>7</v>
      </c>
      <c r="J13" s="83">
        <f>'Bureau de vote'!L27</f>
        <v>316</v>
      </c>
      <c r="K13" s="23">
        <f>'Bureau de vote'!M27</f>
        <v>10</v>
      </c>
      <c r="L13" s="90">
        <f>'Bureau de vote'!N27</f>
        <v>0</v>
      </c>
      <c r="M13" s="83">
        <f>'Bureau de vote'!O27</f>
        <v>114</v>
      </c>
      <c r="N13" s="83">
        <f>'Bureau de vote'!P27</f>
        <v>0</v>
      </c>
      <c r="O13" s="23">
        <f>'Bureau de vote'!Q27</f>
        <v>45</v>
      </c>
      <c r="P13" s="90">
        <f>'Bureau de vote'!R27</f>
        <v>0</v>
      </c>
      <c r="Q13" s="83">
        <f>'Bureau de vote'!S27</f>
        <v>9</v>
      </c>
      <c r="R13" s="83">
        <f>'Bureau de vote'!T27</f>
        <v>0</v>
      </c>
      <c r="S13" s="23">
        <f>'Bureau de vote'!U27</f>
        <v>7</v>
      </c>
      <c r="T13" s="90">
        <f>'Bureau de vote'!V27</f>
        <v>0</v>
      </c>
      <c r="U13" s="83">
        <f>'Bureau de vote'!W27</f>
        <v>4</v>
      </c>
      <c r="V13" s="83">
        <f>'Bureau de vote'!X27</f>
        <v>0</v>
      </c>
      <c r="W13" s="23">
        <f>'Bureau de vote'!Y27</f>
        <v>1</v>
      </c>
      <c r="X13" s="90">
        <f>'Bureau de vote'!Z27</f>
        <v>0</v>
      </c>
      <c r="Y13" s="83">
        <f>'Bureau de vote'!AA27</f>
        <v>1</v>
      </c>
      <c r="Z13" s="83">
        <f>'Bureau de vote'!AB27</f>
        <v>0</v>
      </c>
      <c r="AA13" s="23">
        <f>'Bureau de vote'!AC27</f>
        <v>24</v>
      </c>
      <c r="AB13" s="90">
        <f>'Bureau de vote'!AD27</f>
        <v>0</v>
      </c>
      <c r="AC13" s="83">
        <f>'Bureau de vote'!AE27</f>
        <v>6</v>
      </c>
      <c r="AD13" s="83">
        <f>'Bureau de vote'!AF27</f>
        <v>0</v>
      </c>
      <c r="AE13" s="23">
        <f>'Bureau de vote'!AG27</f>
        <v>95</v>
      </c>
      <c r="AF13" s="90">
        <f>'Bureau de vote'!AH27</f>
        <v>0</v>
      </c>
    </row>
    <row r="14" spans="1:32" x14ac:dyDescent="0.15">
      <c r="A14" s="23" t="str">
        <f>'Bureau de vote'!C28</f>
        <v>Faaa</v>
      </c>
      <c r="B14" s="83">
        <f>'Bureau de vote'!D28</f>
        <v>3</v>
      </c>
      <c r="C14" s="83">
        <f>'Bureau de vote'!E28</f>
        <v>1121</v>
      </c>
      <c r="D14" s="83">
        <f>'Bureau de vote'!F28</f>
        <v>832</v>
      </c>
      <c r="E14" s="83">
        <f>'Bureau de vote'!G28</f>
        <v>289</v>
      </c>
      <c r="F14" s="192">
        <f>'Bureau de vote'!H28</f>
        <v>25.78</v>
      </c>
      <c r="G14" s="83">
        <f>'Bureau de vote'!I28</f>
        <v>8</v>
      </c>
      <c r="H14" s="192">
        <f>'Bureau de vote'!J28</f>
        <v>0</v>
      </c>
      <c r="I14" s="83">
        <f>'Bureau de vote'!K28</f>
        <v>2</v>
      </c>
      <c r="J14" s="83">
        <f>'Bureau de vote'!L28</f>
        <v>279</v>
      </c>
      <c r="K14" s="23">
        <f>'Bureau de vote'!M28</f>
        <v>6</v>
      </c>
      <c r="L14" s="90">
        <f>'Bureau de vote'!N28</f>
        <v>0</v>
      </c>
      <c r="M14" s="83">
        <f>'Bureau de vote'!O28</f>
        <v>108</v>
      </c>
      <c r="N14" s="83">
        <f>'Bureau de vote'!P28</f>
        <v>0</v>
      </c>
      <c r="O14" s="23">
        <f>'Bureau de vote'!Q28</f>
        <v>45</v>
      </c>
      <c r="P14" s="90">
        <f>'Bureau de vote'!R28</f>
        <v>0</v>
      </c>
      <c r="Q14" s="83">
        <f>'Bureau de vote'!S28</f>
        <v>2</v>
      </c>
      <c r="R14" s="83">
        <f>'Bureau de vote'!T28</f>
        <v>0</v>
      </c>
      <c r="S14" s="23">
        <f>'Bureau de vote'!U28</f>
        <v>4</v>
      </c>
      <c r="T14" s="90">
        <f>'Bureau de vote'!V28</f>
        <v>0</v>
      </c>
      <c r="U14" s="83">
        <f>'Bureau de vote'!W28</f>
        <v>3</v>
      </c>
      <c r="V14" s="83">
        <f>'Bureau de vote'!X28</f>
        <v>0</v>
      </c>
      <c r="W14" s="23">
        <f>'Bureau de vote'!Y28</f>
        <v>0</v>
      </c>
      <c r="X14" s="90">
        <f>'Bureau de vote'!Z28</f>
        <v>0</v>
      </c>
      <c r="Y14" s="83">
        <f>'Bureau de vote'!AA28</f>
        <v>2</v>
      </c>
      <c r="Z14" s="83">
        <f>'Bureau de vote'!AB28</f>
        <v>0</v>
      </c>
      <c r="AA14" s="23">
        <f>'Bureau de vote'!AC28</f>
        <v>19</v>
      </c>
      <c r="AB14" s="90">
        <f>'Bureau de vote'!AD28</f>
        <v>0</v>
      </c>
      <c r="AC14" s="83">
        <f>'Bureau de vote'!AE28</f>
        <v>2</v>
      </c>
      <c r="AD14" s="83">
        <f>'Bureau de vote'!AF28</f>
        <v>0</v>
      </c>
      <c r="AE14" s="23">
        <f>'Bureau de vote'!AG28</f>
        <v>88</v>
      </c>
      <c r="AF14" s="90">
        <f>'Bureau de vote'!AH28</f>
        <v>0</v>
      </c>
    </row>
    <row r="15" spans="1:32" x14ac:dyDescent="0.15">
      <c r="A15" s="23" t="str">
        <f>'Bureau de vote'!C29</f>
        <v>Faaa</v>
      </c>
      <c r="B15" s="83">
        <f>'Bureau de vote'!D29</f>
        <v>4</v>
      </c>
      <c r="C15" s="83">
        <f>'Bureau de vote'!E29</f>
        <v>1762</v>
      </c>
      <c r="D15" s="83">
        <f>'Bureau de vote'!F29</f>
        <v>1078</v>
      </c>
      <c r="E15" s="83">
        <f>'Bureau de vote'!G29</f>
        <v>684</v>
      </c>
      <c r="F15" s="192">
        <f>'Bureau de vote'!H29</f>
        <v>38.82</v>
      </c>
      <c r="G15" s="83">
        <f>'Bureau de vote'!I29</f>
        <v>0</v>
      </c>
      <c r="H15" s="192">
        <f>'Bureau de vote'!J29</f>
        <v>0</v>
      </c>
      <c r="I15" s="83">
        <f>'Bureau de vote'!K29</f>
        <v>27</v>
      </c>
      <c r="J15" s="83">
        <f>'Bureau de vote'!L29</f>
        <v>657</v>
      </c>
      <c r="K15" s="23">
        <f>'Bureau de vote'!M29</f>
        <v>22</v>
      </c>
      <c r="L15" s="90">
        <f>'Bureau de vote'!N29</f>
        <v>0</v>
      </c>
      <c r="M15" s="83">
        <f>'Bureau de vote'!O29</f>
        <v>154</v>
      </c>
      <c r="N15" s="83">
        <f>'Bureau de vote'!P29</f>
        <v>0</v>
      </c>
      <c r="O15" s="23">
        <f>'Bureau de vote'!Q29</f>
        <v>149</v>
      </c>
      <c r="P15" s="90">
        <f>'Bureau de vote'!R29</f>
        <v>0</v>
      </c>
      <c r="Q15" s="83">
        <f>'Bureau de vote'!S29</f>
        <v>32</v>
      </c>
      <c r="R15" s="83">
        <f>'Bureau de vote'!T29</f>
        <v>0</v>
      </c>
      <c r="S15" s="23">
        <f>'Bureau de vote'!U29</f>
        <v>4</v>
      </c>
      <c r="T15" s="90">
        <f>'Bureau de vote'!V29</f>
        <v>0</v>
      </c>
      <c r="U15" s="83">
        <f>'Bureau de vote'!W29</f>
        <v>3</v>
      </c>
      <c r="V15" s="83">
        <f>'Bureau de vote'!X29</f>
        <v>0</v>
      </c>
      <c r="W15" s="23">
        <f>'Bureau de vote'!Y29</f>
        <v>3</v>
      </c>
      <c r="X15" s="90">
        <f>'Bureau de vote'!Z29</f>
        <v>0</v>
      </c>
      <c r="Y15" s="83">
        <f>'Bureau de vote'!AA29</f>
        <v>5</v>
      </c>
      <c r="Z15" s="83">
        <f>'Bureau de vote'!AB29</f>
        <v>0</v>
      </c>
      <c r="AA15" s="23">
        <f>'Bureau de vote'!AC29</f>
        <v>73</v>
      </c>
      <c r="AB15" s="90">
        <f>'Bureau de vote'!AD29</f>
        <v>0</v>
      </c>
      <c r="AC15" s="83">
        <f>'Bureau de vote'!AE29</f>
        <v>17</v>
      </c>
      <c r="AD15" s="83">
        <f>'Bureau de vote'!AF29</f>
        <v>0</v>
      </c>
      <c r="AE15" s="23">
        <f>'Bureau de vote'!AG29</f>
        <v>195</v>
      </c>
      <c r="AF15" s="90">
        <f>'Bureau de vote'!AH29</f>
        <v>0</v>
      </c>
    </row>
    <row r="16" spans="1:32" x14ac:dyDescent="0.15">
      <c r="A16" s="23" t="str">
        <f>'Bureau de vote'!C30</f>
        <v>Faaa</v>
      </c>
      <c r="B16" s="83">
        <f>'Bureau de vote'!D30</f>
        <v>5</v>
      </c>
      <c r="C16" s="83">
        <f>'Bureau de vote'!E30</f>
        <v>1369</v>
      </c>
      <c r="D16" s="83">
        <f>'Bureau de vote'!F30</f>
        <v>911</v>
      </c>
      <c r="E16" s="83">
        <f>'Bureau de vote'!G30</f>
        <v>458</v>
      </c>
      <c r="F16" s="192">
        <f>'Bureau de vote'!H30</f>
        <v>33.46</v>
      </c>
      <c r="G16" s="83">
        <f>'Bureau de vote'!I30</f>
        <v>19</v>
      </c>
      <c r="H16" s="192">
        <f>'Bureau de vote'!J30</f>
        <v>0</v>
      </c>
      <c r="I16" s="83">
        <f>'Bureau de vote'!K30</f>
        <v>9</v>
      </c>
      <c r="J16" s="83">
        <f>'Bureau de vote'!L30</f>
        <v>430</v>
      </c>
      <c r="K16" s="23">
        <f>'Bureau de vote'!M30</f>
        <v>15</v>
      </c>
      <c r="L16" s="90">
        <f>'Bureau de vote'!N30</f>
        <v>0</v>
      </c>
      <c r="M16" s="83">
        <f>'Bureau de vote'!O30</f>
        <v>113</v>
      </c>
      <c r="N16" s="83">
        <f>'Bureau de vote'!P30</f>
        <v>0</v>
      </c>
      <c r="O16" s="23">
        <f>'Bureau de vote'!Q30</f>
        <v>69</v>
      </c>
      <c r="P16" s="90">
        <f>'Bureau de vote'!R30</f>
        <v>0</v>
      </c>
      <c r="Q16" s="83">
        <f>'Bureau de vote'!S30</f>
        <v>21</v>
      </c>
      <c r="R16" s="83">
        <f>'Bureau de vote'!T30</f>
        <v>0</v>
      </c>
      <c r="S16" s="23">
        <f>'Bureau de vote'!U30</f>
        <v>0</v>
      </c>
      <c r="T16" s="90">
        <f>'Bureau de vote'!V30</f>
        <v>0</v>
      </c>
      <c r="U16" s="83">
        <f>'Bureau de vote'!W30</f>
        <v>9</v>
      </c>
      <c r="V16" s="83">
        <f>'Bureau de vote'!X30</f>
        <v>0</v>
      </c>
      <c r="W16" s="23">
        <f>'Bureau de vote'!Y30</f>
        <v>4</v>
      </c>
      <c r="X16" s="90">
        <f>'Bureau de vote'!Z30</f>
        <v>0</v>
      </c>
      <c r="Y16" s="83">
        <f>'Bureau de vote'!AA30</f>
        <v>4</v>
      </c>
      <c r="Z16" s="83">
        <f>'Bureau de vote'!AB30</f>
        <v>0</v>
      </c>
      <c r="AA16" s="23">
        <f>'Bureau de vote'!AC30</f>
        <v>33</v>
      </c>
      <c r="AB16" s="90">
        <f>'Bureau de vote'!AD30</f>
        <v>0</v>
      </c>
      <c r="AC16" s="83">
        <f>'Bureau de vote'!AE30</f>
        <v>3</v>
      </c>
      <c r="AD16" s="83">
        <f>'Bureau de vote'!AF30</f>
        <v>0</v>
      </c>
      <c r="AE16" s="23">
        <f>'Bureau de vote'!AG30</f>
        <v>159</v>
      </c>
      <c r="AF16" s="90">
        <f>'Bureau de vote'!AH30</f>
        <v>0</v>
      </c>
    </row>
    <row r="17" spans="1:32" x14ac:dyDescent="0.15">
      <c r="A17" s="23" t="str">
        <f>'Bureau de vote'!C31</f>
        <v>Faaa</v>
      </c>
      <c r="B17" s="83">
        <f>'Bureau de vote'!D31</f>
        <v>6</v>
      </c>
      <c r="C17" s="83">
        <f>'Bureau de vote'!E31</f>
        <v>1137</v>
      </c>
      <c r="D17" s="83">
        <f>'Bureau de vote'!F31</f>
        <v>847</v>
      </c>
      <c r="E17" s="83">
        <f>'Bureau de vote'!G31</f>
        <v>290</v>
      </c>
      <c r="F17" s="192">
        <f>'Bureau de vote'!H31</f>
        <v>25.51</v>
      </c>
      <c r="G17" s="83">
        <f>'Bureau de vote'!I31</f>
        <v>11</v>
      </c>
      <c r="H17" s="192">
        <f>'Bureau de vote'!J31</f>
        <v>0</v>
      </c>
      <c r="I17" s="83">
        <f>'Bureau de vote'!K31</f>
        <v>4</v>
      </c>
      <c r="J17" s="83">
        <f>'Bureau de vote'!L31</f>
        <v>275</v>
      </c>
      <c r="K17" s="23">
        <f>'Bureau de vote'!M31</f>
        <v>10</v>
      </c>
      <c r="L17" s="90">
        <f>'Bureau de vote'!N31</f>
        <v>0</v>
      </c>
      <c r="M17" s="83">
        <f>'Bureau de vote'!O31</f>
        <v>85</v>
      </c>
      <c r="N17" s="83">
        <f>'Bureau de vote'!P31</f>
        <v>0</v>
      </c>
      <c r="O17" s="23">
        <f>'Bureau de vote'!Q31</f>
        <v>48</v>
      </c>
      <c r="P17" s="90">
        <f>'Bureau de vote'!R31</f>
        <v>0</v>
      </c>
      <c r="Q17" s="83">
        <f>'Bureau de vote'!S31</f>
        <v>11</v>
      </c>
      <c r="R17" s="83">
        <f>'Bureau de vote'!T31</f>
        <v>0</v>
      </c>
      <c r="S17" s="23">
        <f>'Bureau de vote'!U31</f>
        <v>1</v>
      </c>
      <c r="T17" s="90">
        <f>'Bureau de vote'!V31</f>
        <v>0</v>
      </c>
      <c r="U17" s="83">
        <f>'Bureau de vote'!W31</f>
        <v>1</v>
      </c>
      <c r="V17" s="83">
        <f>'Bureau de vote'!X31</f>
        <v>0</v>
      </c>
      <c r="W17" s="23">
        <f>'Bureau de vote'!Y31</f>
        <v>2</v>
      </c>
      <c r="X17" s="90">
        <f>'Bureau de vote'!Z31</f>
        <v>0</v>
      </c>
      <c r="Y17" s="83">
        <f>'Bureau de vote'!AA31</f>
        <v>2</v>
      </c>
      <c r="Z17" s="83">
        <f>'Bureau de vote'!AB31</f>
        <v>0</v>
      </c>
      <c r="AA17" s="23">
        <f>'Bureau de vote'!AC31</f>
        <v>29</v>
      </c>
      <c r="AB17" s="90">
        <f>'Bureau de vote'!AD31</f>
        <v>0</v>
      </c>
      <c r="AC17" s="83">
        <f>'Bureau de vote'!AE31</f>
        <v>9</v>
      </c>
      <c r="AD17" s="83">
        <f>'Bureau de vote'!AF31</f>
        <v>0</v>
      </c>
      <c r="AE17" s="23">
        <f>'Bureau de vote'!AG31</f>
        <v>77</v>
      </c>
      <c r="AF17" s="90">
        <f>'Bureau de vote'!AH31</f>
        <v>0</v>
      </c>
    </row>
    <row r="18" spans="1:32" x14ac:dyDescent="0.15">
      <c r="A18" s="23" t="str">
        <f>'Bureau de vote'!C32</f>
        <v>Faaa</v>
      </c>
      <c r="B18" s="83">
        <f>'Bureau de vote'!D32</f>
        <v>7</v>
      </c>
      <c r="C18" s="83">
        <f>'Bureau de vote'!E32</f>
        <v>1052</v>
      </c>
      <c r="D18" s="83">
        <f>'Bureau de vote'!F32</f>
        <v>894</v>
      </c>
      <c r="E18" s="83">
        <f>'Bureau de vote'!G32</f>
        <v>158</v>
      </c>
      <c r="F18" s="192">
        <f>'Bureau de vote'!H32</f>
        <v>15.02</v>
      </c>
      <c r="G18" s="83">
        <f>'Bureau de vote'!I32</f>
        <v>8</v>
      </c>
      <c r="H18" s="192">
        <f>'Bureau de vote'!J32</f>
        <v>0</v>
      </c>
      <c r="I18" s="83">
        <f>'Bureau de vote'!K32</f>
        <v>1</v>
      </c>
      <c r="J18" s="83">
        <f>'Bureau de vote'!L32</f>
        <v>149</v>
      </c>
      <c r="K18" s="23">
        <f>'Bureau de vote'!M32</f>
        <v>4</v>
      </c>
      <c r="L18" s="90">
        <f>'Bureau de vote'!N32</f>
        <v>0</v>
      </c>
      <c r="M18" s="83">
        <f>'Bureau de vote'!O32</f>
        <v>41</v>
      </c>
      <c r="N18" s="83">
        <f>'Bureau de vote'!P32</f>
        <v>0</v>
      </c>
      <c r="O18" s="23">
        <f>'Bureau de vote'!Q32</f>
        <v>16</v>
      </c>
      <c r="P18" s="90">
        <f>'Bureau de vote'!R32</f>
        <v>0</v>
      </c>
      <c r="Q18" s="83">
        <f>'Bureau de vote'!S32</f>
        <v>10</v>
      </c>
      <c r="R18" s="83">
        <f>'Bureau de vote'!T32</f>
        <v>0</v>
      </c>
      <c r="S18" s="23">
        <f>'Bureau de vote'!U32</f>
        <v>2</v>
      </c>
      <c r="T18" s="90">
        <f>'Bureau de vote'!V32</f>
        <v>0</v>
      </c>
      <c r="U18" s="83">
        <f>'Bureau de vote'!W32</f>
        <v>2</v>
      </c>
      <c r="V18" s="83">
        <f>'Bureau de vote'!X32</f>
        <v>0</v>
      </c>
      <c r="W18" s="23">
        <f>'Bureau de vote'!Y32</f>
        <v>0</v>
      </c>
      <c r="X18" s="90">
        <f>'Bureau de vote'!Z32</f>
        <v>0</v>
      </c>
      <c r="Y18" s="83">
        <f>'Bureau de vote'!AA32</f>
        <v>1</v>
      </c>
      <c r="Z18" s="83">
        <f>'Bureau de vote'!AB32</f>
        <v>0</v>
      </c>
      <c r="AA18" s="23">
        <f>'Bureau de vote'!AC32</f>
        <v>17</v>
      </c>
      <c r="AB18" s="90">
        <f>'Bureau de vote'!AD32</f>
        <v>0</v>
      </c>
      <c r="AC18" s="83">
        <f>'Bureau de vote'!AE32</f>
        <v>4</v>
      </c>
      <c r="AD18" s="83">
        <f>'Bureau de vote'!AF32</f>
        <v>0</v>
      </c>
      <c r="AE18" s="23">
        <f>'Bureau de vote'!AG32</f>
        <v>52</v>
      </c>
      <c r="AF18" s="90">
        <f>'Bureau de vote'!AH32</f>
        <v>0</v>
      </c>
    </row>
    <row r="19" spans="1:32" x14ac:dyDescent="0.15">
      <c r="A19" s="23" t="str">
        <f>'Bureau de vote'!C33</f>
        <v>Faaa</v>
      </c>
      <c r="B19" s="83">
        <f>'Bureau de vote'!D33</f>
        <v>8</v>
      </c>
      <c r="C19" s="83">
        <f>'Bureau de vote'!E33</f>
        <v>1125</v>
      </c>
      <c r="D19" s="83">
        <f>'Bureau de vote'!F33</f>
        <v>940</v>
      </c>
      <c r="E19" s="83">
        <f>'Bureau de vote'!G33</f>
        <v>185</v>
      </c>
      <c r="F19" s="192">
        <f>'Bureau de vote'!H33</f>
        <v>16.440000000000001</v>
      </c>
      <c r="G19" s="83">
        <f>'Bureau de vote'!I33</f>
        <v>14</v>
      </c>
      <c r="H19" s="192">
        <f>'Bureau de vote'!J33</f>
        <v>0</v>
      </c>
      <c r="I19" s="83">
        <f>'Bureau de vote'!K33</f>
        <v>4</v>
      </c>
      <c r="J19" s="83">
        <f>'Bureau de vote'!L33</f>
        <v>167</v>
      </c>
      <c r="K19" s="23">
        <f>'Bureau de vote'!M33</f>
        <v>2</v>
      </c>
      <c r="L19" s="90">
        <f>'Bureau de vote'!N33</f>
        <v>0</v>
      </c>
      <c r="M19" s="83">
        <f>'Bureau de vote'!O33</f>
        <v>74</v>
      </c>
      <c r="N19" s="83">
        <f>'Bureau de vote'!P33</f>
        <v>0</v>
      </c>
      <c r="O19" s="23">
        <f>'Bureau de vote'!Q33</f>
        <v>27</v>
      </c>
      <c r="P19" s="90">
        <f>'Bureau de vote'!R33</f>
        <v>0</v>
      </c>
      <c r="Q19" s="83">
        <f>'Bureau de vote'!S33</f>
        <v>4</v>
      </c>
      <c r="R19" s="83">
        <f>'Bureau de vote'!T33</f>
        <v>0</v>
      </c>
      <c r="S19" s="23">
        <f>'Bureau de vote'!U33</f>
        <v>1</v>
      </c>
      <c r="T19" s="90">
        <f>'Bureau de vote'!V33</f>
        <v>0</v>
      </c>
      <c r="U19" s="83">
        <f>'Bureau de vote'!W33</f>
        <v>3</v>
      </c>
      <c r="V19" s="83">
        <f>'Bureau de vote'!X33</f>
        <v>0</v>
      </c>
      <c r="W19" s="23">
        <f>'Bureau de vote'!Y33</f>
        <v>0</v>
      </c>
      <c r="X19" s="90">
        <f>'Bureau de vote'!Z33</f>
        <v>0</v>
      </c>
      <c r="Y19" s="83">
        <f>'Bureau de vote'!AA33</f>
        <v>2</v>
      </c>
      <c r="Z19" s="83">
        <f>'Bureau de vote'!AB33</f>
        <v>0</v>
      </c>
      <c r="AA19" s="23">
        <f>'Bureau de vote'!AC33</f>
        <v>13</v>
      </c>
      <c r="AB19" s="90">
        <f>'Bureau de vote'!AD33</f>
        <v>0</v>
      </c>
      <c r="AC19" s="83">
        <f>'Bureau de vote'!AE33</f>
        <v>3</v>
      </c>
      <c r="AD19" s="83">
        <f>'Bureau de vote'!AF33</f>
        <v>0</v>
      </c>
      <c r="AE19" s="23">
        <f>'Bureau de vote'!AG33</f>
        <v>38</v>
      </c>
      <c r="AF19" s="90">
        <f>'Bureau de vote'!AH33</f>
        <v>0</v>
      </c>
    </row>
    <row r="20" spans="1:32" x14ac:dyDescent="0.15">
      <c r="A20" s="23" t="str">
        <f>'Bureau de vote'!C34</f>
        <v>Faaa</v>
      </c>
      <c r="B20" s="83">
        <f>'Bureau de vote'!D34</f>
        <v>9</v>
      </c>
      <c r="C20" s="83">
        <f>'Bureau de vote'!E34</f>
        <v>960</v>
      </c>
      <c r="D20" s="83">
        <f>'Bureau de vote'!F34</f>
        <v>759</v>
      </c>
      <c r="E20" s="83">
        <f>'Bureau de vote'!G34</f>
        <v>201</v>
      </c>
      <c r="F20" s="192">
        <f>'Bureau de vote'!H34</f>
        <v>20.94</v>
      </c>
      <c r="G20" s="83">
        <f>'Bureau de vote'!I34</f>
        <v>9</v>
      </c>
      <c r="H20" s="192">
        <f>'Bureau de vote'!J34</f>
        <v>0</v>
      </c>
      <c r="I20" s="83">
        <f>'Bureau de vote'!K34</f>
        <v>8</v>
      </c>
      <c r="J20" s="83">
        <f>'Bureau de vote'!L34</f>
        <v>184</v>
      </c>
      <c r="K20" s="23">
        <f>'Bureau de vote'!M34</f>
        <v>5</v>
      </c>
      <c r="L20" s="90">
        <f>'Bureau de vote'!N34</f>
        <v>0</v>
      </c>
      <c r="M20" s="83">
        <f>'Bureau de vote'!O34</f>
        <v>66</v>
      </c>
      <c r="N20" s="83">
        <f>'Bureau de vote'!P34</f>
        <v>0</v>
      </c>
      <c r="O20" s="23">
        <f>'Bureau de vote'!Q34</f>
        <v>21</v>
      </c>
      <c r="P20" s="90">
        <f>'Bureau de vote'!R34</f>
        <v>0</v>
      </c>
      <c r="Q20" s="83">
        <f>'Bureau de vote'!S34</f>
        <v>7</v>
      </c>
      <c r="R20" s="83">
        <f>'Bureau de vote'!T34</f>
        <v>0</v>
      </c>
      <c r="S20" s="23">
        <f>'Bureau de vote'!U34</f>
        <v>1</v>
      </c>
      <c r="T20" s="90">
        <f>'Bureau de vote'!V34</f>
        <v>0</v>
      </c>
      <c r="U20" s="83">
        <f>'Bureau de vote'!W34</f>
        <v>2</v>
      </c>
      <c r="V20" s="83">
        <f>'Bureau de vote'!X34</f>
        <v>0</v>
      </c>
      <c r="W20" s="23">
        <f>'Bureau de vote'!Y34</f>
        <v>0</v>
      </c>
      <c r="X20" s="90">
        <f>'Bureau de vote'!Z34</f>
        <v>0</v>
      </c>
      <c r="Y20" s="83">
        <f>'Bureau de vote'!AA34</f>
        <v>1</v>
      </c>
      <c r="Z20" s="83">
        <f>'Bureau de vote'!AB34</f>
        <v>0</v>
      </c>
      <c r="AA20" s="23">
        <f>'Bureau de vote'!AC34</f>
        <v>12</v>
      </c>
      <c r="AB20" s="90">
        <f>'Bureau de vote'!AD34</f>
        <v>0</v>
      </c>
      <c r="AC20" s="83">
        <f>'Bureau de vote'!AE34</f>
        <v>3</v>
      </c>
      <c r="AD20" s="83">
        <f>'Bureau de vote'!AF34</f>
        <v>0</v>
      </c>
      <c r="AE20" s="23">
        <f>'Bureau de vote'!AG34</f>
        <v>66</v>
      </c>
      <c r="AF20" s="90">
        <f>'Bureau de vote'!AH34</f>
        <v>0</v>
      </c>
    </row>
    <row r="21" spans="1:32" x14ac:dyDescent="0.15">
      <c r="A21" s="23" t="str">
        <f>'Bureau de vote'!C35</f>
        <v>Faaa</v>
      </c>
      <c r="B21" s="83">
        <f>'Bureau de vote'!D35</f>
        <v>10</v>
      </c>
      <c r="C21" s="83">
        <f>'Bureau de vote'!E35</f>
        <v>1364</v>
      </c>
      <c r="D21" s="83">
        <f>'Bureau de vote'!F35</f>
        <v>862</v>
      </c>
      <c r="E21" s="83">
        <f>'Bureau de vote'!G35</f>
        <v>502</v>
      </c>
      <c r="F21" s="192">
        <f>'Bureau de vote'!H35</f>
        <v>36.799999999999997</v>
      </c>
      <c r="G21" s="83">
        <f>'Bureau de vote'!I35</f>
        <v>10</v>
      </c>
      <c r="H21" s="192">
        <f>'Bureau de vote'!J35</f>
        <v>0</v>
      </c>
      <c r="I21" s="83">
        <f>'Bureau de vote'!K35</f>
        <v>4</v>
      </c>
      <c r="J21" s="83">
        <f>'Bureau de vote'!L35</f>
        <v>488</v>
      </c>
      <c r="K21" s="23">
        <f>'Bureau de vote'!M35</f>
        <v>28</v>
      </c>
      <c r="L21" s="90">
        <f>'Bureau de vote'!N35</f>
        <v>0</v>
      </c>
      <c r="M21" s="83">
        <f>'Bureau de vote'!O35</f>
        <v>115</v>
      </c>
      <c r="N21" s="83">
        <f>'Bureau de vote'!P35</f>
        <v>0</v>
      </c>
      <c r="O21" s="23">
        <f>'Bureau de vote'!Q35</f>
        <v>111</v>
      </c>
      <c r="P21" s="90">
        <f>'Bureau de vote'!R35</f>
        <v>0</v>
      </c>
      <c r="Q21" s="83">
        <f>'Bureau de vote'!S35</f>
        <v>20</v>
      </c>
      <c r="R21" s="83">
        <f>'Bureau de vote'!T35</f>
        <v>0</v>
      </c>
      <c r="S21" s="23">
        <f>'Bureau de vote'!U35</f>
        <v>3</v>
      </c>
      <c r="T21" s="90">
        <f>'Bureau de vote'!V35</f>
        <v>0</v>
      </c>
      <c r="U21" s="83">
        <f>'Bureau de vote'!W35</f>
        <v>5</v>
      </c>
      <c r="V21" s="83">
        <f>'Bureau de vote'!X35</f>
        <v>0</v>
      </c>
      <c r="W21" s="23">
        <f>'Bureau de vote'!Y35</f>
        <v>0</v>
      </c>
      <c r="X21" s="90">
        <f>'Bureau de vote'!Z35</f>
        <v>0</v>
      </c>
      <c r="Y21" s="83">
        <f>'Bureau de vote'!AA35</f>
        <v>2</v>
      </c>
      <c r="Z21" s="83">
        <f>'Bureau de vote'!AB35</f>
        <v>0</v>
      </c>
      <c r="AA21" s="23">
        <f>'Bureau de vote'!AC35</f>
        <v>77</v>
      </c>
      <c r="AB21" s="90">
        <f>'Bureau de vote'!AD35</f>
        <v>0</v>
      </c>
      <c r="AC21" s="83">
        <f>'Bureau de vote'!AE35</f>
        <v>8</v>
      </c>
      <c r="AD21" s="83">
        <f>'Bureau de vote'!AF35</f>
        <v>0</v>
      </c>
      <c r="AE21" s="23">
        <f>'Bureau de vote'!AG35</f>
        <v>119</v>
      </c>
      <c r="AF21" s="90">
        <f>'Bureau de vote'!AH35</f>
        <v>0</v>
      </c>
    </row>
    <row r="22" spans="1:32" x14ac:dyDescent="0.15">
      <c r="A22" s="23" t="str">
        <f>'Bureau de vote'!C36</f>
        <v>Faaa</v>
      </c>
      <c r="B22" s="83">
        <f>'Bureau de vote'!D36</f>
        <v>11</v>
      </c>
      <c r="C22" s="83">
        <f>'Bureau de vote'!E36</f>
        <v>1429</v>
      </c>
      <c r="D22" s="83">
        <f>'Bureau de vote'!F36</f>
        <v>1041</v>
      </c>
      <c r="E22" s="83">
        <f>'Bureau de vote'!G36</f>
        <v>388</v>
      </c>
      <c r="F22" s="192">
        <f>'Bureau de vote'!H36</f>
        <v>27.15</v>
      </c>
      <c r="G22" s="83">
        <f>'Bureau de vote'!I36</f>
        <v>22</v>
      </c>
      <c r="H22" s="192">
        <f>'Bureau de vote'!J36</f>
        <v>0</v>
      </c>
      <c r="I22" s="83">
        <f>'Bureau de vote'!K36</f>
        <v>9</v>
      </c>
      <c r="J22" s="83">
        <f>'Bureau de vote'!L36</f>
        <v>357</v>
      </c>
      <c r="K22" s="23">
        <f>'Bureau de vote'!M36</f>
        <v>9</v>
      </c>
      <c r="L22" s="90">
        <f>'Bureau de vote'!N36</f>
        <v>0</v>
      </c>
      <c r="M22" s="83">
        <f>'Bureau de vote'!O36</f>
        <v>127</v>
      </c>
      <c r="N22" s="83">
        <f>'Bureau de vote'!P36</f>
        <v>0</v>
      </c>
      <c r="O22" s="23">
        <f>'Bureau de vote'!Q36</f>
        <v>47</v>
      </c>
      <c r="P22" s="90">
        <f>'Bureau de vote'!R36</f>
        <v>0</v>
      </c>
      <c r="Q22" s="83">
        <f>'Bureau de vote'!S36</f>
        <v>13</v>
      </c>
      <c r="R22" s="83">
        <f>'Bureau de vote'!T36</f>
        <v>0</v>
      </c>
      <c r="S22" s="23">
        <f>'Bureau de vote'!U36</f>
        <v>6</v>
      </c>
      <c r="T22" s="90">
        <f>'Bureau de vote'!V36</f>
        <v>0</v>
      </c>
      <c r="U22" s="83">
        <f>'Bureau de vote'!W36</f>
        <v>2</v>
      </c>
      <c r="V22" s="83">
        <f>'Bureau de vote'!X36</f>
        <v>0</v>
      </c>
      <c r="W22" s="23">
        <f>'Bureau de vote'!Y36</f>
        <v>1</v>
      </c>
      <c r="X22" s="90">
        <f>'Bureau de vote'!Z36</f>
        <v>0</v>
      </c>
      <c r="Y22" s="83">
        <f>'Bureau de vote'!AA36</f>
        <v>2</v>
      </c>
      <c r="Z22" s="83">
        <f>'Bureau de vote'!AB36</f>
        <v>0</v>
      </c>
      <c r="AA22" s="23">
        <f>'Bureau de vote'!AC36</f>
        <v>37</v>
      </c>
      <c r="AB22" s="90">
        <f>'Bureau de vote'!AD36</f>
        <v>0</v>
      </c>
      <c r="AC22" s="83">
        <f>'Bureau de vote'!AE36</f>
        <v>8</v>
      </c>
      <c r="AD22" s="83">
        <f>'Bureau de vote'!AF36</f>
        <v>0</v>
      </c>
      <c r="AE22" s="23">
        <f>'Bureau de vote'!AG36</f>
        <v>105</v>
      </c>
      <c r="AF22" s="90">
        <f>'Bureau de vote'!AH36</f>
        <v>0</v>
      </c>
    </row>
    <row r="23" spans="1:32" x14ac:dyDescent="0.15">
      <c r="A23" s="23" t="str">
        <f>'Bureau de vote'!C37</f>
        <v>Faaa</v>
      </c>
      <c r="B23" s="83">
        <f>'Bureau de vote'!D37</f>
        <v>12</v>
      </c>
      <c r="C23" s="83">
        <f>'Bureau de vote'!E37</f>
        <v>1766</v>
      </c>
      <c r="D23" s="83">
        <f>'Bureau de vote'!F37</f>
        <v>1358</v>
      </c>
      <c r="E23" s="83">
        <f>'Bureau de vote'!G37</f>
        <v>408</v>
      </c>
      <c r="F23" s="192">
        <f>'Bureau de vote'!H37</f>
        <v>23.1</v>
      </c>
      <c r="G23" s="83">
        <f>'Bureau de vote'!I37</f>
        <v>14</v>
      </c>
      <c r="H23" s="192">
        <f>'Bureau de vote'!J37</f>
        <v>0</v>
      </c>
      <c r="I23" s="83">
        <f>'Bureau de vote'!K37</f>
        <v>8</v>
      </c>
      <c r="J23" s="83">
        <f>'Bureau de vote'!L37</f>
        <v>386</v>
      </c>
      <c r="K23" s="23">
        <f>'Bureau de vote'!M37</f>
        <v>13</v>
      </c>
      <c r="L23" s="90">
        <f>'Bureau de vote'!N37</f>
        <v>0</v>
      </c>
      <c r="M23" s="83">
        <f>'Bureau de vote'!O37</f>
        <v>128</v>
      </c>
      <c r="N23" s="83">
        <f>'Bureau de vote'!P37</f>
        <v>0</v>
      </c>
      <c r="O23" s="23">
        <f>'Bureau de vote'!Q37</f>
        <v>51</v>
      </c>
      <c r="P23" s="90">
        <f>'Bureau de vote'!R37</f>
        <v>0</v>
      </c>
      <c r="Q23" s="83">
        <f>'Bureau de vote'!S37</f>
        <v>17</v>
      </c>
      <c r="R23" s="83">
        <f>'Bureau de vote'!T37</f>
        <v>0</v>
      </c>
      <c r="S23" s="23">
        <f>'Bureau de vote'!U37</f>
        <v>4</v>
      </c>
      <c r="T23" s="90">
        <f>'Bureau de vote'!V37</f>
        <v>0</v>
      </c>
      <c r="U23" s="83">
        <f>'Bureau de vote'!W37</f>
        <v>4</v>
      </c>
      <c r="V23" s="83">
        <f>'Bureau de vote'!X37</f>
        <v>0</v>
      </c>
      <c r="W23" s="23">
        <f>'Bureau de vote'!Y37</f>
        <v>5</v>
      </c>
      <c r="X23" s="90">
        <f>'Bureau de vote'!Z37</f>
        <v>0</v>
      </c>
      <c r="Y23" s="83">
        <f>'Bureau de vote'!AA37</f>
        <v>1</v>
      </c>
      <c r="Z23" s="83">
        <f>'Bureau de vote'!AB37</f>
        <v>0</v>
      </c>
      <c r="AA23" s="23">
        <f>'Bureau de vote'!AC37</f>
        <v>43</v>
      </c>
      <c r="AB23" s="90">
        <f>'Bureau de vote'!AD37</f>
        <v>0</v>
      </c>
      <c r="AC23" s="83">
        <f>'Bureau de vote'!AE37</f>
        <v>9</v>
      </c>
      <c r="AD23" s="83">
        <f>'Bureau de vote'!AF37</f>
        <v>0</v>
      </c>
      <c r="AE23" s="23">
        <f>'Bureau de vote'!AG37</f>
        <v>111</v>
      </c>
      <c r="AF23" s="90">
        <f>'Bureau de vote'!AH37</f>
        <v>0</v>
      </c>
    </row>
    <row r="24" spans="1:32" x14ac:dyDescent="0.15">
      <c r="A24" s="23" t="str">
        <f>'Bureau de vote'!C38</f>
        <v>Faaa</v>
      </c>
      <c r="B24" s="83">
        <f>'Bureau de vote'!D38</f>
        <v>13</v>
      </c>
      <c r="C24" s="83">
        <f>'Bureau de vote'!E38</f>
        <v>1423</v>
      </c>
      <c r="D24" s="83">
        <f>'Bureau de vote'!F38</f>
        <v>1085</v>
      </c>
      <c r="E24" s="83">
        <f>'Bureau de vote'!G38</f>
        <v>338</v>
      </c>
      <c r="F24" s="192">
        <f>'Bureau de vote'!H38</f>
        <v>23.75</v>
      </c>
      <c r="G24" s="83">
        <f>'Bureau de vote'!I38</f>
        <v>10</v>
      </c>
      <c r="H24" s="192">
        <f>'Bureau de vote'!J38</f>
        <v>0</v>
      </c>
      <c r="I24" s="83">
        <f>'Bureau de vote'!K38</f>
        <v>6</v>
      </c>
      <c r="J24" s="83">
        <f>'Bureau de vote'!L38</f>
        <v>322</v>
      </c>
      <c r="K24" s="23">
        <f>'Bureau de vote'!M38</f>
        <v>2</v>
      </c>
      <c r="L24" s="90">
        <f>'Bureau de vote'!N38</f>
        <v>0</v>
      </c>
      <c r="M24" s="83">
        <f>'Bureau de vote'!O38</f>
        <v>146</v>
      </c>
      <c r="N24" s="83">
        <f>'Bureau de vote'!P38</f>
        <v>0</v>
      </c>
      <c r="O24" s="23">
        <f>'Bureau de vote'!Q38</f>
        <v>27</v>
      </c>
      <c r="P24" s="90">
        <f>'Bureau de vote'!R38</f>
        <v>0</v>
      </c>
      <c r="Q24" s="83">
        <f>'Bureau de vote'!S38</f>
        <v>8</v>
      </c>
      <c r="R24" s="83">
        <f>'Bureau de vote'!T38</f>
        <v>0</v>
      </c>
      <c r="S24" s="23">
        <f>'Bureau de vote'!U38</f>
        <v>6</v>
      </c>
      <c r="T24" s="90">
        <f>'Bureau de vote'!V38</f>
        <v>0</v>
      </c>
      <c r="U24" s="83">
        <f>'Bureau de vote'!W38</f>
        <v>3</v>
      </c>
      <c r="V24" s="83">
        <f>'Bureau de vote'!X38</f>
        <v>0</v>
      </c>
      <c r="W24" s="23">
        <f>'Bureau de vote'!Y38</f>
        <v>2</v>
      </c>
      <c r="X24" s="90">
        <f>'Bureau de vote'!Z38</f>
        <v>0</v>
      </c>
      <c r="Y24" s="83">
        <f>'Bureau de vote'!AA38</f>
        <v>0</v>
      </c>
      <c r="Z24" s="83">
        <f>'Bureau de vote'!AB38</f>
        <v>0</v>
      </c>
      <c r="AA24" s="23">
        <f>'Bureau de vote'!AC38</f>
        <v>21</v>
      </c>
      <c r="AB24" s="90">
        <f>'Bureau de vote'!AD38</f>
        <v>0</v>
      </c>
      <c r="AC24" s="83">
        <f>'Bureau de vote'!AE38</f>
        <v>1</v>
      </c>
      <c r="AD24" s="83">
        <f>'Bureau de vote'!AF38</f>
        <v>0</v>
      </c>
      <c r="AE24" s="23">
        <f>'Bureau de vote'!AG38</f>
        <v>106</v>
      </c>
      <c r="AF24" s="90">
        <f>'Bureau de vote'!AH38</f>
        <v>0</v>
      </c>
    </row>
    <row r="25" spans="1:32" x14ac:dyDescent="0.15">
      <c r="A25" s="23" t="str">
        <f>'Bureau de vote'!C39</f>
        <v>Faaa</v>
      </c>
      <c r="B25" s="83">
        <f>'Bureau de vote'!D39</f>
        <v>14</v>
      </c>
      <c r="C25" s="83">
        <f>'Bureau de vote'!E39</f>
        <v>1650</v>
      </c>
      <c r="D25" s="83">
        <f>'Bureau de vote'!F39</f>
        <v>1227</v>
      </c>
      <c r="E25" s="83">
        <f>'Bureau de vote'!G39</f>
        <v>423</v>
      </c>
      <c r="F25" s="192">
        <f>'Bureau de vote'!H39</f>
        <v>25.64</v>
      </c>
      <c r="G25" s="83">
        <f>'Bureau de vote'!I39</f>
        <v>20</v>
      </c>
      <c r="H25" s="192">
        <f>'Bureau de vote'!J39</f>
        <v>0</v>
      </c>
      <c r="I25" s="83">
        <f>'Bureau de vote'!K39</f>
        <v>5</v>
      </c>
      <c r="J25" s="83">
        <f>'Bureau de vote'!L39</f>
        <v>398</v>
      </c>
      <c r="K25" s="23">
        <f>'Bureau de vote'!M39</f>
        <v>6</v>
      </c>
      <c r="L25" s="90">
        <f>'Bureau de vote'!N39</f>
        <v>0</v>
      </c>
      <c r="M25" s="83">
        <f>'Bureau de vote'!O39</f>
        <v>107</v>
      </c>
      <c r="N25" s="83">
        <f>'Bureau de vote'!P39</f>
        <v>0</v>
      </c>
      <c r="O25" s="23">
        <f>'Bureau de vote'!Q39</f>
        <v>77</v>
      </c>
      <c r="P25" s="90">
        <f>'Bureau de vote'!R39</f>
        <v>0</v>
      </c>
      <c r="Q25" s="83">
        <f>'Bureau de vote'!S39</f>
        <v>17</v>
      </c>
      <c r="R25" s="83">
        <f>'Bureau de vote'!T39</f>
        <v>0</v>
      </c>
      <c r="S25" s="23">
        <f>'Bureau de vote'!U39</f>
        <v>6</v>
      </c>
      <c r="T25" s="90">
        <f>'Bureau de vote'!V39</f>
        <v>0</v>
      </c>
      <c r="U25" s="83">
        <f>'Bureau de vote'!W39</f>
        <v>4</v>
      </c>
      <c r="V25" s="83">
        <f>'Bureau de vote'!X39</f>
        <v>0</v>
      </c>
      <c r="W25" s="23">
        <f>'Bureau de vote'!Y39</f>
        <v>2</v>
      </c>
      <c r="X25" s="90">
        <f>'Bureau de vote'!Z39</f>
        <v>0</v>
      </c>
      <c r="Y25" s="83">
        <f>'Bureau de vote'!AA39</f>
        <v>3</v>
      </c>
      <c r="Z25" s="83">
        <f>'Bureau de vote'!AB39</f>
        <v>0</v>
      </c>
      <c r="AA25" s="23">
        <f>'Bureau de vote'!AC39</f>
        <v>42</v>
      </c>
      <c r="AB25" s="90">
        <f>'Bureau de vote'!AD39</f>
        <v>0</v>
      </c>
      <c r="AC25" s="83">
        <f>'Bureau de vote'!AE39</f>
        <v>17</v>
      </c>
      <c r="AD25" s="83">
        <f>'Bureau de vote'!AF39</f>
        <v>0</v>
      </c>
      <c r="AE25" s="23">
        <f>'Bureau de vote'!AG39</f>
        <v>117</v>
      </c>
      <c r="AF25" s="90">
        <f>'Bureau de vote'!AH39</f>
        <v>0</v>
      </c>
    </row>
    <row r="26" spans="1:32" x14ac:dyDescent="0.15">
      <c r="A26" s="1" t="str">
        <f>'Bureau de vote'!C77</f>
        <v>HUAHINE</v>
      </c>
      <c r="B26" s="5"/>
      <c r="C26" s="5">
        <f>'Bureau de vote'!E77</f>
        <v>5126</v>
      </c>
      <c r="D26" s="5">
        <f>'Bureau de vote'!F77</f>
        <v>3475</v>
      </c>
      <c r="E26" s="5">
        <f>'Bureau de vote'!G77</f>
        <v>1651</v>
      </c>
      <c r="F26" s="135">
        <f>'Bureau de vote'!H77</f>
        <v>0.32208349590323837</v>
      </c>
      <c r="G26" s="5">
        <f>'Bureau de vote'!I77</f>
        <v>0</v>
      </c>
      <c r="H26" s="135">
        <f>'Bureau de vote'!J77</f>
        <v>0</v>
      </c>
      <c r="I26" s="5">
        <f>'Bureau de vote'!K77</f>
        <v>68</v>
      </c>
      <c r="J26" s="5">
        <f>'Bureau de vote'!L77</f>
        <v>1583</v>
      </c>
      <c r="K26" s="1">
        <f>SUM(K27:K34)</f>
        <v>35</v>
      </c>
      <c r="L26" s="137">
        <f>K26/J26</f>
        <v>2.2109917877447885E-2</v>
      </c>
      <c r="M26" s="5">
        <f>SUM(M27:M34)</f>
        <v>244</v>
      </c>
      <c r="N26" s="135">
        <f>M26/J26</f>
        <v>0.15413771320277952</v>
      </c>
      <c r="O26" s="1">
        <f>SUM(O27:O34)</f>
        <v>147</v>
      </c>
      <c r="P26" s="137">
        <f>O26/J26</f>
        <v>9.2861655085281117E-2</v>
      </c>
      <c r="Q26" s="5">
        <f>SUM(Q27:Q34)</f>
        <v>31</v>
      </c>
      <c r="R26" s="135">
        <f>Q26/J26</f>
        <v>1.9583070120025269E-2</v>
      </c>
      <c r="S26" s="1">
        <f>SUM(S27:S34)</f>
        <v>12</v>
      </c>
      <c r="T26" s="137">
        <f>S26/J26</f>
        <v>7.5805432722678458E-3</v>
      </c>
      <c r="U26" s="5">
        <f>SUM(U27:U34)</f>
        <v>16</v>
      </c>
      <c r="V26" s="135">
        <f>U26/J26</f>
        <v>1.010739102969046E-2</v>
      </c>
      <c r="W26" s="1">
        <f>SUM(W27:W34)</f>
        <v>2</v>
      </c>
      <c r="X26" s="137">
        <f>W26/J26</f>
        <v>1.2634238787113076E-3</v>
      </c>
      <c r="Y26" s="5">
        <f>SUM(Y27:Y34)</f>
        <v>6</v>
      </c>
      <c r="Z26" s="135">
        <f>Y26/J26</f>
        <v>3.7902716361339229E-3</v>
      </c>
      <c r="AA26" s="1">
        <f>SUM(AA27:AA34)</f>
        <v>74</v>
      </c>
      <c r="AB26" s="137">
        <f>AA26/J26</f>
        <v>4.6746683512318379E-2</v>
      </c>
      <c r="AC26" s="5">
        <f>SUM(AC27:AC34)</f>
        <v>13</v>
      </c>
      <c r="AD26" s="135">
        <f>AC26/J26</f>
        <v>8.2122552116234999E-3</v>
      </c>
      <c r="AE26" s="1">
        <f>SUM(AE27:AE34)</f>
        <v>1003</v>
      </c>
      <c r="AF26" s="137">
        <f>AE26/J26</f>
        <v>0.63360707517372084</v>
      </c>
    </row>
    <row r="27" spans="1:32" x14ac:dyDescent="0.15">
      <c r="A27" s="23" t="str">
        <f>'Bureau de vote'!C78</f>
        <v>Faie</v>
      </c>
      <c r="B27" s="83">
        <f>'Bureau de vote'!D78</f>
        <v>1</v>
      </c>
      <c r="C27" s="83">
        <f>'Bureau de vote'!E78</f>
        <v>356</v>
      </c>
      <c r="D27" s="83">
        <f>'Bureau de vote'!F78</f>
        <v>261</v>
      </c>
      <c r="E27" s="83">
        <f>'Bureau de vote'!G78</f>
        <v>95</v>
      </c>
      <c r="F27" s="192">
        <f>'Bureau de vote'!H78</f>
        <v>26.69</v>
      </c>
      <c r="G27" s="83">
        <f>'Bureau de vote'!I78</f>
        <v>0</v>
      </c>
      <c r="H27" s="192">
        <f>'Bureau de vote'!J78</f>
        <v>0</v>
      </c>
      <c r="I27" s="83">
        <f>'Bureau de vote'!K78</f>
        <v>2</v>
      </c>
      <c r="J27" s="83">
        <f>'Bureau de vote'!L78</f>
        <v>93</v>
      </c>
      <c r="K27" s="23">
        <f>'Bureau de vote'!M78</f>
        <v>1</v>
      </c>
      <c r="L27" s="90">
        <f>'Bureau de vote'!N78</f>
        <v>0</v>
      </c>
      <c r="M27" s="83">
        <f>'Bureau de vote'!O78</f>
        <v>13</v>
      </c>
      <c r="N27" s="83">
        <f>'Bureau de vote'!P78</f>
        <v>0</v>
      </c>
      <c r="O27" s="23">
        <f>'Bureau de vote'!Q78</f>
        <v>3</v>
      </c>
      <c r="P27" s="90">
        <f>'Bureau de vote'!R78</f>
        <v>0</v>
      </c>
      <c r="Q27" s="83">
        <f>'Bureau de vote'!S78</f>
        <v>0</v>
      </c>
      <c r="R27" s="83">
        <f>'Bureau de vote'!T78</f>
        <v>0</v>
      </c>
      <c r="S27" s="23">
        <f>'Bureau de vote'!U78</f>
        <v>0</v>
      </c>
      <c r="T27" s="90">
        <f>'Bureau de vote'!V78</f>
        <v>0</v>
      </c>
      <c r="U27" s="83">
        <f>'Bureau de vote'!W78</f>
        <v>0</v>
      </c>
      <c r="V27" s="83">
        <f>'Bureau de vote'!X78</f>
        <v>0</v>
      </c>
      <c r="W27" s="23">
        <f>'Bureau de vote'!Y78</f>
        <v>0</v>
      </c>
      <c r="X27" s="90">
        <f>'Bureau de vote'!Z78</f>
        <v>0</v>
      </c>
      <c r="Y27" s="83">
        <f>'Bureau de vote'!AA78</f>
        <v>0</v>
      </c>
      <c r="Z27" s="83">
        <f>'Bureau de vote'!AB78</f>
        <v>0</v>
      </c>
      <c r="AA27" s="23">
        <f>'Bureau de vote'!AC78</f>
        <v>1</v>
      </c>
      <c r="AB27" s="90">
        <f>'Bureau de vote'!AD78</f>
        <v>0</v>
      </c>
      <c r="AC27" s="83">
        <f>'Bureau de vote'!AE78</f>
        <v>1</v>
      </c>
      <c r="AD27" s="83">
        <f>'Bureau de vote'!AF78</f>
        <v>0</v>
      </c>
      <c r="AE27" s="23">
        <f>'Bureau de vote'!AG78</f>
        <v>74</v>
      </c>
      <c r="AF27" s="90">
        <f>'Bureau de vote'!AH78</f>
        <v>0</v>
      </c>
    </row>
    <row r="28" spans="1:32" x14ac:dyDescent="0.15">
      <c r="A28" s="23" t="str">
        <f>'Bureau de vote'!C79</f>
        <v>Maeva</v>
      </c>
      <c r="B28" s="83">
        <f>'Bureau de vote'!D79</f>
        <v>2</v>
      </c>
      <c r="C28" s="83">
        <f>'Bureau de vote'!E79</f>
        <v>724</v>
      </c>
      <c r="D28" s="83">
        <f>'Bureau de vote'!F79</f>
        <v>511</v>
      </c>
      <c r="E28" s="83">
        <f>'Bureau de vote'!G79</f>
        <v>213</v>
      </c>
      <c r="F28" s="192">
        <f>'Bureau de vote'!H79</f>
        <v>29.42</v>
      </c>
      <c r="G28" s="83">
        <f>'Bureau de vote'!I79</f>
        <v>0</v>
      </c>
      <c r="H28" s="192">
        <f>'Bureau de vote'!J79</f>
        <v>0</v>
      </c>
      <c r="I28" s="83">
        <f>'Bureau de vote'!K79</f>
        <v>7</v>
      </c>
      <c r="J28" s="83">
        <f>'Bureau de vote'!L79</f>
        <v>206</v>
      </c>
      <c r="K28" s="23">
        <f>'Bureau de vote'!M79</f>
        <v>6</v>
      </c>
      <c r="L28" s="90">
        <f>'Bureau de vote'!N79</f>
        <v>0</v>
      </c>
      <c r="M28" s="83">
        <f>'Bureau de vote'!O79</f>
        <v>31</v>
      </c>
      <c r="N28" s="83">
        <f>'Bureau de vote'!P79</f>
        <v>0</v>
      </c>
      <c r="O28" s="23">
        <f>'Bureau de vote'!Q79</f>
        <v>10</v>
      </c>
      <c r="P28" s="90">
        <f>'Bureau de vote'!R79</f>
        <v>0</v>
      </c>
      <c r="Q28" s="83">
        <f>'Bureau de vote'!S79</f>
        <v>2</v>
      </c>
      <c r="R28" s="83">
        <f>'Bureau de vote'!T79</f>
        <v>0</v>
      </c>
      <c r="S28" s="23">
        <f>'Bureau de vote'!U79</f>
        <v>4</v>
      </c>
      <c r="T28" s="90">
        <f>'Bureau de vote'!V79</f>
        <v>0</v>
      </c>
      <c r="U28" s="83">
        <f>'Bureau de vote'!W79</f>
        <v>2</v>
      </c>
      <c r="V28" s="83">
        <f>'Bureau de vote'!X79</f>
        <v>0</v>
      </c>
      <c r="W28" s="23">
        <f>'Bureau de vote'!Y79</f>
        <v>0</v>
      </c>
      <c r="X28" s="90">
        <f>'Bureau de vote'!Z79</f>
        <v>0</v>
      </c>
      <c r="Y28" s="83">
        <f>'Bureau de vote'!AA79</f>
        <v>0</v>
      </c>
      <c r="Z28" s="83">
        <f>'Bureau de vote'!AB79</f>
        <v>0</v>
      </c>
      <c r="AA28" s="23">
        <f>'Bureau de vote'!AC79</f>
        <v>12</v>
      </c>
      <c r="AB28" s="90">
        <f>'Bureau de vote'!AD79</f>
        <v>0</v>
      </c>
      <c r="AC28" s="83">
        <f>'Bureau de vote'!AE79</f>
        <v>2</v>
      </c>
      <c r="AD28" s="83">
        <f>'Bureau de vote'!AF79</f>
        <v>0</v>
      </c>
      <c r="AE28" s="23">
        <f>'Bureau de vote'!AG79</f>
        <v>137</v>
      </c>
      <c r="AF28" s="90">
        <f>'Bureau de vote'!AH79</f>
        <v>0</v>
      </c>
    </row>
    <row r="29" spans="1:32" x14ac:dyDescent="0.15">
      <c r="A29" s="23" t="str">
        <f>'Bureau de vote'!C80</f>
        <v>Fare</v>
      </c>
      <c r="B29" s="83">
        <f>'Bureau de vote'!D80</f>
        <v>3</v>
      </c>
      <c r="C29" s="83">
        <f>'Bureau de vote'!E80</f>
        <v>1530</v>
      </c>
      <c r="D29" s="83">
        <f>'Bureau de vote'!F80</f>
        <v>984</v>
      </c>
      <c r="E29" s="83">
        <f>'Bureau de vote'!G80</f>
        <v>546</v>
      </c>
      <c r="F29" s="192">
        <f>'Bureau de vote'!H80</f>
        <v>35.69</v>
      </c>
      <c r="G29" s="83">
        <f>'Bureau de vote'!I80</f>
        <v>0</v>
      </c>
      <c r="H29" s="192">
        <f>'Bureau de vote'!J80</f>
        <v>0</v>
      </c>
      <c r="I29" s="83">
        <f>'Bureau de vote'!K80</f>
        <v>20</v>
      </c>
      <c r="J29" s="83">
        <f>'Bureau de vote'!L80</f>
        <v>526</v>
      </c>
      <c r="K29" s="23">
        <f>'Bureau de vote'!M80</f>
        <v>13</v>
      </c>
      <c r="L29" s="90">
        <f>'Bureau de vote'!N80</f>
        <v>0</v>
      </c>
      <c r="M29" s="83">
        <f>'Bureau de vote'!O80</f>
        <v>73</v>
      </c>
      <c r="N29" s="83">
        <f>'Bureau de vote'!P80</f>
        <v>0</v>
      </c>
      <c r="O29" s="23">
        <f>'Bureau de vote'!Q80</f>
        <v>56</v>
      </c>
      <c r="P29" s="90">
        <f>'Bureau de vote'!R80</f>
        <v>0</v>
      </c>
      <c r="Q29" s="83">
        <f>'Bureau de vote'!S80</f>
        <v>9</v>
      </c>
      <c r="R29" s="83">
        <f>'Bureau de vote'!T80</f>
        <v>0</v>
      </c>
      <c r="S29" s="23">
        <f>'Bureau de vote'!U80</f>
        <v>1</v>
      </c>
      <c r="T29" s="90">
        <f>'Bureau de vote'!V80</f>
        <v>0</v>
      </c>
      <c r="U29" s="83">
        <f>'Bureau de vote'!W80</f>
        <v>4</v>
      </c>
      <c r="V29" s="83">
        <f>'Bureau de vote'!X80</f>
        <v>0</v>
      </c>
      <c r="W29" s="23">
        <f>'Bureau de vote'!Y80</f>
        <v>1</v>
      </c>
      <c r="X29" s="90">
        <f>'Bureau de vote'!Z80</f>
        <v>0</v>
      </c>
      <c r="Y29" s="83">
        <f>'Bureau de vote'!AA80</f>
        <v>4</v>
      </c>
      <c r="Z29" s="83">
        <f>'Bureau de vote'!AB80</f>
        <v>0</v>
      </c>
      <c r="AA29" s="23">
        <f>'Bureau de vote'!AC80</f>
        <v>38</v>
      </c>
      <c r="AB29" s="90">
        <f>'Bureau de vote'!AD80</f>
        <v>0</v>
      </c>
      <c r="AC29" s="83">
        <f>'Bureau de vote'!AE80</f>
        <v>8</v>
      </c>
      <c r="AD29" s="83">
        <f>'Bureau de vote'!AF80</f>
        <v>0</v>
      </c>
      <c r="AE29" s="23">
        <f>'Bureau de vote'!AG80</f>
        <v>319</v>
      </c>
      <c r="AF29" s="90">
        <f>'Bureau de vote'!AH80</f>
        <v>0</v>
      </c>
    </row>
    <row r="30" spans="1:32" x14ac:dyDescent="0.15">
      <c r="A30" s="23" t="str">
        <f>'Bureau de vote'!C81</f>
        <v>Fitii</v>
      </c>
      <c r="B30" s="83">
        <f>'Bureau de vote'!D81</f>
        <v>4</v>
      </c>
      <c r="C30" s="83">
        <f>'Bureau de vote'!E81</f>
        <v>798</v>
      </c>
      <c r="D30" s="83">
        <f>'Bureau de vote'!F81</f>
        <v>590</v>
      </c>
      <c r="E30" s="83">
        <f>'Bureau de vote'!G81</f>
        <v>208</v>
      </c>
      <c r="F30" s="192">
        <f>'Bureau de vote'!H81</f>
        <v>26.07</v>
      </c>
      <c r="G30" s="83">
        <f>'Bureau de vote'!I81</f>
        <v>0</v>
      </c>
      <c r="H30" s="192">
        <f>'Bureau de vote'!J81</f>
        <v>0</v>
      </c>
      <c r="I30" s="83">
        <f>'Bureau de vote'!K81</f>
        <v>15</v>
      </c>
      <c r="J30" s="83">
        <f>'Bureau de vote'!L81</f>
        <v>193</v>
      </c>
      <c r="K30" s="23">
        <f>'Bureau de vote'!M81</f>
        <v>3</v>
      </c>
      <c r="L30" s="90">
        <f>'Bureau de vote'!N81</f>
        <v>0</v>
      </c>
      <c r="M30" s="83">
        <f>'Bureau de vote'!O81</f>
        <v>29</v>
      </c>
      <c r="N30" s="83">
        <f>'Bureau de vote'!P81</f>
        <v>0</v>
      </c>
      <c r="O30" s="23">
        <f>'Bureau de vote'!Q81</f>
        <v>19</v>
      </c>
      <c r="P30" s="90">
        <f>'Bureau de vote'!R81</f>
        <v>0</v>
      </c>
      <c r="Q30" s="83">
        <f>'Bureau de vote'!S81</f>
        <v>5</v>
      </c>
      <c r="R30" s="83">
        <f>'Bureau de vote'!T81</f>
        <v>0</v>
      </c>
      <c r="S30" s="23">
        <f>'Bureau de vote'!U81</f>
        <v>2</v>
      </c>
      <c r="T30" s="90">
        <f>'Bureau de vote'!V81</f>
        <v>0</v>
      </c>
      <c r="U30" s="83">
        <f>'Bureau de vote'!W81</f>
        <v>1</v>
      </c>
      <c r="V30" s="83">
        <f>'Bureau de vote'!X81</f>
        <v>0</v>
      </c>
      <c r="W30" s="23">
        <f>'Bureau de vote'!Y81</f>
        <v>1</v>
      </c>
      <c r="X30" s="90">
        <f>'Bureau de vote'!Z81</f>
        <v>0</v>
      </c>
      <c r="Y30" s="83">
        <f>'Bureau de vote'!AA81</f>
        <v>0</v>
      </c>
      <c r="Z30" s="83">
        <f>'Bureau de vote'!AB81</f>
        <v>0</v>
      </c>
      <c r="AA30" s="23">
        <f>'Bureau de vote'!AC81</f>
        <v>7</v>
      </c>
      <c r="AB30" s="90">
        <f>'Bureau de vote'!AD81</f>
        <v>0</v>
      </c>
      <c r="AC30" s="83">
        <f>'Bureau de vote'!AE81</f>
        <v>0</v>
      </c>
      <c r="AD30" s="83">
        <f>'Bureau de vote'!AF81</f>
        <v>0</v>
      </c>
      <c r="AE30" s="23">
        <f>'Bureau de vote'!AG81</f>
        <v>126</v>
      </c>
      <c r="AF30" s="90">
        <f>'Bureau de vote'!AH81</f>
        <v>0</v>
      </c>
    </row>
    <row r="31" spans="1:32" x14ac:dyDescent="0.15">
      <c r="A31" s="23" t="str">
        <f>'Bureau de vote'!C82</f>
        <v>Maroe</v>
      </c>
      <c r="B31" s="83">
        <f>'Bureau de vote'!D82</f>
        <v>5</v>
      </c>
      <c r="C31" s="83">
        <f>'Bureau de vote'!E82</f>
        <v>413</v>
      </c>
      <c r="D31" s="83">
        <f>'Bureau de vote'!F82</f>
        <v>272</v>
      </c>
      <c r="E31" s="83">
        <f>'Bureau de vote'!G82</f>
        <v>141</v>
      </c>
      <c r="F31" s="192">
        <f>'Bureau de vote'!H82</f>
        <v>34.14</v>
      </c>
      <c r="G31" s="83">
        <f>'Bureau de vote'!I82</f>
        <v>0</v>
      </c>
      <c r="H31" s="192">
        <f>'Bureau de vote'!J82</f>
        <v>0</v>
      </c>
      <c r="I31" s="83">
        <f>'Bureau de vote'!K82</f>
        <v>8</v>
      </c>
      <c r="J31" s="83">
        <f>'Bureau de vote'!L82</f>
        <v>133</v>
      </c>
      <c r="K31" s="23">
        <f>'Bureau de vote'!M82</f>
        <v>2</v>
      </c>
      <c r="L31" s="90">
        <f>'Bureau de vote'!N82</f>
        <v>0</v>
      </c>
      <c r="M31" s="83">
        <f>'Bureau de vote'!O82</f>
        <v>17</v>
      </c>
      <c r="N31" s="83">
        <f>'Bureau de vote'!P82</f>
        <v>0</v>
      </c>
      <c r="O31" s="23">
        <f>'Bureau de vote'!Q82</f>
        <v>16</v>
      </c>
      <c r="P31" s="90">
        <f>'Bureau de vote'!R82</f>
        <v>0</v>
      </c>
      <c r="Q31" s="83">
        <f>'Bureau de vote'!S82</f>
        <v>1</v>
      </c>
      <c r="R31" s="83">
        <f>'Bureau de vote'!T82</f>
        <v>0</v>
      </c>
      <c r="S31" s="23">
        <f>'Bureau de vote'!U82</f>
        <v>1</v>
      </c>
      <c r="T31" s="90">
        <f>'Bureau de vote'!V82</f>
        <v>0</v>
      </c>
      <c r="U31" s="83">
        <f>'Bureau de vote'!W82</f>
        <v>1</v>
      </c>
      <c r="V31" s="83">
        <f>'Bureau de vote'!X82</f>
        <v>0</v>
      </c>
      <c r="W31" s="23">
        <f>'Bureau de vote'!Y82</f>
        <v>0</v>
      </c>
      <c r="X31" s="90">
        <f>'Bureau de vote'!Z82</f>
        <v>0</v>
      </c>
      <c r="Y31" s="83">
        <f>'Bureau de vote'!AA82</f>
        <v>1</v>
      </c>
      <c r="Z31" s="83">
        <f>'Bureau de vote'!AB82</f>
        <v>0</v>
      </c>
      <c r="AA31" s="23">
        <f>'Bureau de vote'!AC82</f>
        <v>7</v>
      </c>
      <c r="AB31" s="90">
        <f>'Bureau de vote'!AD82</f>
        <v>0</v>
      </c>
      <c r="AC31" s="83">
        <f>'Bureau de vote'!AE82</f>
        <v>1</v>
      </c>
      <c r="AD31" s="83">
        <f>'Bureau de vote'!AF82</f>
        <v>0</v>
      </c>
      <c r="AE31" s="23">
        <f>'Bureau de vote'!AG82</f>
        <v>86</v>
      </c>
      <c r="AF31" s="90">
        <f>'Bureau de vote'!AH82</f>
        <v>0</v>
      </c>
    </row>
    <row r="32" spans="1:32" x14ac:dyDescent="0.15">
      <c r="A32" s="23" t="str">
        <f>'Bureau de vote'!C83</f>
        <v>Haapu</v>
      </c>
      <c r="B32" s="83">
        <f>'Bureau de vote'!D83</f>
        <v>6</v>
      </c>
      <c r="C32" s="83">
        <f>'Bureau de vote'!E83</f>
        <v>459</v>
      </c>
      <c r="D32" s="83">
        <f>'Bureau de vote'!F83</f>
        <v>308</v>
      </c>
      <c r="E32" s="83">
        <f>'Bureau de vote'!G83</f>
        <v>151</v>
      </c>
      <c r="F32" s="192">
        <f>'Bureau de vote'!H83</f>
        <v>32.9</v>
      </c>
      <c r="G32" s="83">
        <f>'Bureau de vote'!I83</f>
        <v>0</v>
      </c>
      <c r="H32" s="192">
        <f>'Bureau de vote'!J83</f>
        <v>0</v>
      </c>
      <c r="I32" s="83">
        <f>'Bureau de vote'!K83</f>
        <v>8</v>
      </c>
      <c r="J32" s="83">
        <f>'Bureau de vote'!L83</f>
        <v>143</v>
      </c>
      <c r="K32" s="23">
        <f>'Bureau de vote'!M83</f>
        <v>6</v>
      </c>
      <c r="L32" s="90">
        <f>'Bureau de vote'!N83</f>
        <v>0</v>
      </c>
      <c r="M32" s="83">
        <f>'Bureau de vote'!O83</f>
        <v>40</v>
      </c>
      <c r="N32" s="83">
        <f>'Bureau de vote'!P83</f>
        <v>0</v>
      </c>
      <c r="O32" s="23">
        <f>'Bureau de vote'!Q83</f>
        <v>2</v>
      </c>
      <c r="P32" s="90">
        <f>'Bureau de vote'!R83</f>
        <v>0</v>
      </c>
      <c r="Q32" s="83">
        <f>'Bureau de vote'!S83</f>
        <v>5</v>
      </c>
      <c r="R32" s="83">
        <f>'Bureau de vote'!T83</f>
        <v>0</v>
      </c>
      <c r="S32" s="23">
        <f>'Bureau de vote'!U83</f>
        <v>0</v>
      </c>
      <c r="T32" s="90">
        <f>'Bureau de vote'!V83</f>
        <v>0</v>
      </c>
      <c r="U32" s="83">
        <f>'Bureau de vote'!W83</f>
        <v>4</v>
      </c>
      <c r="V32" s="83">
        <f>'Bureau de vote'!X83</f>
        <v>0</v>
      </c>
      <c r="W32" s="23">
        <f>'Bureau de vote'!Y83</f>
        <v>0</v>
      </c>
      <c r="X32" s="90">
        <f>'Bureau de vote'!Z83</f>
        <v>0</v>
      </c>
      <c r="Y32" s="83">
        <f>'Bureau de vote'!AA83</f>
        <v>1</v>
      </c>
      <c r="Z32" s="83">
        <f>'Bureau de vote'!AB83</f>
        <v>0</v>
      </c>
      <c r="AA32" s="23">
        <f>'Bureau de vote'!AC83</f>
        <v>2</v>
      </c>
      <c r="AB32" s="90">
        <f>'Bureau de vote'!AD83</f>
        <v>0</v>
      </c>
      <c r="AC32" s="83">
        <f>'Bureau de vote'!AE83</f>
        <v>1</v>
      </c>
      <c r="AD32" s="83">
        <f>'Bureau de vote'!AF83</f>
        <v>0</v>
      </c>
      <c r="AE32" s="23">
        <f>'Bureau de vote'!AG83</f>
        <v>82</v>
      </c>
      <c r="AF32" s="90">
        <f>'Bureau de vote'!AH83</f>
        <v>0</v>
      </c>
    </row>
    <row r="33" spans="1:32" x14ac:dyDescent="0.15">
      <c r="A33" s="23" t="str">
        <f>'Bureau de vote'!C84</f>
        <v>Parea</v>
      </c>
      <c r="B33" s="83">
        <f>'Bureau de vote'!D84</f>
        <v>7</v>
      </c>
      <c r="C33" s="83">
        <f>'Bureau de vote'!E84</f>
        <v>499</v>
      </c>
      <c r="D33" s="83">
        <f>'Bureau de vote'!F84</f>
        <v>317</v>
      </c>
      <c r="E33" s="83">
        <f>'Bureau de vote'!G84</f>
        <v>182</v>
      </c>
      <c r="F33" s="192">
        <f>'Bureau de vote'!H84</f>
        <v>36.47</v>
      </c>
      <c r="G33" s="83">
        <f>'Bureau de vote'!I84</f>
        <v>0</v>
      </c>
      <c r="H33" s="192">
        <f>'Bureau de vote'!J84</f>
        <v>0</v>
      </c>
      <c r="I33" s="83">
        <f>'Bureau de vote'!K84</f>
        <v>7</v>
      </c>
      <c r="J33" s="83">
        <f>'Bureau de vote'!L84</f>
        <v>175</v>
      </c>
      <c r="K33" s="23">
        <f>'Bureau de vote'!M84</f>
        <v>3</v>
      </c>
      <c r="L33" s="90">
        <f>'Bureau de vote'!N84</f>
        <v>0</v>
      </c>
      <c r="M33" s="83">
        <f>'Bureau de vote'!O84</f>
        <v>29</v>
      </c>
      <c r="N33" s="83">
        <f>'Bureau de vote'!P84</f>
        <v>0</v>
      </c>
      <c r="O33" s="23">
        <f>'Bureau de vote'!Q84</f>
        <v>22</v>
      </c>
      <c r="P33" s="90">
        <f>'Bureau de vote'!R84</f>
        <v>0</v>
      </c>
      <c r="Q33" s="83">
        <f>'Bureau de vote'!S84</f>
        <v>6</v>
      </c>
      <c r="R33" s="83">
        <f>'Bureau de vote'!T84</f>
        <v>0</v>
      </c>
      <c r="S33" s="23">
        <f>'Bureau de vote'!U84</f>
        <v>4</v>
      </c>
      <c r="T33" s="90">
        <f>'Bureau de vote'!V84</f>
        <v>0</v>
      </c>
      <c r="U33" s="83">
        <f>'Bureau de vote'!W84</f>
        <v>0</v>
      </c>
      <c r="V33" s="83">
        <f>'Bureau de vote'!X84</f>
        <v>0</v>
      </c>
      <c r="W33" s="23">
        <f>'Bureau de vote'!Y84</f>
        <v>0</v>
      </c>
      <c r="X33" s="90">
        <f>'Bureau de vote'!Z84</f>
        <v>0</v>
      </c>
      <c r="Y33" s="83">
        <f>'Bureau de vote'!AA84</f>
        <v>0</v>
      </c>
      <c r="Z33" s="83">
        <f>'Bureau de vote'!AB84</f>
        <v>0</v>
      </c>
      <c r="AA33" s="23">
        <f>'Bureau de vote'!AC84</f>
        <v>4</v>
      </c>
      <c r="AB33" s="90">
        <f>'Bureau de vote'!AD84</f>
        <v>0</v>
      </c>
      <c r="AC33" s="83">
        <f>'Bureau de vote'!AE84</f>
        <v>0</v>
      </c>
      <c r="AD33" s="83">
        <f>'Bureau de vote'!AF84</f>
        <v>0</v>
      </c>
      <c r="AE33" s="23">
        <f>'Bureau de vote'!AG84</f>
        <v>107</v>
      </c>
      <c r="AF33" s="90">
        <f>'Bureau de vote'!AH84</f>
        <v>0</v>
      </c>
    </row>
    <row r="34" spans="1:32" x14ac:dyDescent="0.15">
      <c r="A34" s="23" t="str">
        <f>'Bureau de vote'!C85</f>
        <v>Tefarerii</v>
      </c>
      <c r="B34" s="83">
        <f>'Bureau de vote'!D85</f>
        <v>8</v>
      </c>
      <c r="C34" s="83">
        <f>'Bureau de vote'!E85</f>
        <v>347</v>
      </c>
      <c r="D34" s="83">
        <f>'Bureau de vote'!F85</f>
        <v>232</v>
      </c>
      <c r="E34" s="83">
        <f>'Bureau de vote'!G85</f>
        <v>115</v>
      </c>
      <c r="F34" s="192">
        <f>'Bureau de vote'!H85</f>
        <v>33.14</v>
      </c>
      <c r="G34" s="83">
        <f>'Bureau de vote'!I85</f>
        <v>0</v>
      </c>
      <c r="H34" s="192">
        <f>'Bureau de vote'!J85</f>
        <v>0</v>
      </c>
      <c r="I34" s="83">
        <f>'Bureau de vote'!K85</f>
        <v>1</v>
      </c>
      <c r="J34" s="83">
        <f>'Bureau de vote'!L85</f>
        <v>114</v>
      </c>
      <c r="K34" s="23">
        <f>'Bureau de vote'!M85</f>
        <v>1</v>
      </c>
      <c r="L34" s="90">
        <f>'Bureau de vote'!N85</f>
        <v>0</v>
      </c>
      <c r="M34" s="83">
        <f>'Bureau de vote'!O85</f>
        <v>12</v>
      </c>
      <c r="N34" s="83">
        <f>'Bureau de vote'!P85</f>
        <v>0</v>
      </c>
      <c r="O34" s="23">
        <f>'Bureau de vote'!Q85</f>
        <v>19</v>
      </c>
      <c r="P34" s="90">
        <f>'Bureau de vote'!R85</f>
        <v>0</v>
      </c>
      <c r="Q34" s="83">
        <f>'Bureau de vote'!S85</f>
        <v>3</v>
      </c>
      <c r="R34" s="83">
        <f>'Bureau de vote'!T85</f>
        <v>0</v>
      </c>
      <c r="S34" s="23">
        <f>'Bureau de vote'!U85</f>
        <v>0</v>
      </c>
      <c r="T34" s="90">
        <f>'Bureau de vote'!V85</f>
        <v>0</v>
      </c>
      <c r="U34" s="83">
        <f>'Bureau de vote'!W85</f>
        <v>4</v>
      </c>
      <c r="V34" s="83">
        <f>'Bureau de vote'!X85</f>
        <v>0</v>
      </c>
      <c r="W34" s="23">
        <f>'Bureau de vote'!Y85</f>
        <v>0</v>
      </c>
      <c r="X34" s="90">
        <f>'Bureau de vote'!Z85</f>
        <v>0</v>
      </c>
      <c r="Y34" s="83">
        <f>'Bureau de vote'!AA85</f>
        <v>0</v>
      </c>
      <c r="Z34" s="83">
        <f>'Bureau de vote'!AB85</f>
        <v>0</v>
      </c>
      <c r="AA34" s="23">
        <f>'Bureau de vote'!AC85</f>
        <v>3</v>
      </c>
      <c r="AB34" s="90">
        <f>'Bureau de vote'!AD85</f>
        <v>0</v>
      </c>
      <c r="AC34" s="83">
        <f>'Bureau de vote'!AE85</f>
        <v>0</v>
      </c>
      <c r="AD34" s="83">
        <f>'Bureau de vote'!AF85</f>
        <v>0</v>
      </c>
      <c r="AE34" s="23">
        <f>'Bureau de vote'!AG85</f>
        <v>72</v>
      </c>
      <c r="AF34" s="90">
        <f>'Bureau de vote'!AH85</f>
        <v>0</v>
      </c>
    </row>
    <row r="35" spans="1:32" x14ac:dyDescent="0.15">
      <c r="A35" s="1" t="str">
        <f>'Bureau de vote'!C109</f>
        <v>MAUPITI</v>
      </c>
      <c r="B35" s="5"/>
      <c r="C35" s="5">
        <f>'Bureau de vote'!E109</f>
        <v>993</v>
      </c>
      <c r="D35" s="5">
        <f>'Bureau de vote'!F109</f>
        <v>304</v>
      </c>
      <c r="E35" s="5">
        <f>'Bureau de vote'!G109</f>
        <v>689</v>
      </c>
      <c r="F35" s="135">
        <f>'Bureau de vote'!H109</f>
        <v>0.69385699899295061</v>
      </c>
      <c r="G35" s="5">
        <f>'Bureau de vote'!I109</f>
        <v>11</v>
      </c>
      <c r="H35" s="135">
        <f>'Bureau de vote'!J109</f>
        <v>1.1077542799597181E-2</v>
      </c>
      <c r="I35" s="5">
        <f>'Bureau de vote'!K109</f>
        <v>16</v>
      </c>
      <c r="J35" s="5">
        <f>'Bureau de vote'!L109</f>
        <v>662</v>
      </c>
      <c r="K35" s="1">
        <f>SUM(K36)</f>
        <v>3</v>
      </c>
      <c r="L35" s="137">
        <f>K35/J35</f>
        <v>4.5317220543806651E-3</v>
      </c>
      <c r="M35" s="1">
        <f>SUM(M36)</f>
        <v>301</v>
      </c>
      <c r="N35" s="135">
        <f>M35/J35</f>
        <v>0.45468277945619334</v>
      </c>
      <c r="O35" s="1">
        <f>SUM(O36)</f>
        <v>23</v>
      </c>
      <c r="P35" s="135">
        <f>O35/J35</f>
        <v>3.4743202416918431E-2</v>
      </c>
      <c r="Q35" s="1">
        <f>SUM(Q36)</f>
        <v>6</v>
      </c>
      <c r="R35" s="135">
        <f>Q35/J35</f>
        <v>9.0634441087613302E-3</v>
      </c>
      <c r="S35" s="1">
        <f>SUM(S36)</f>
        <v>1</v>
      </c>
      <c r="T35" s="137">
        <f>S35/J35</f>
        <v>1.5105740181268882E-3</v>
      </c>
      <c r="U35" s="1">
        <f>SUM(U36)</f>
        <v>1</v>
      </c>
      <c r="V35" s="135">
        <f>U35/J35</f>
        <v>1.5105740181268882E-3</v>
      </c>
      <c r="W35" s="1">
        <f>SUM(W36)</f>
        <v>0</v>
      </c>
      <c r="X35" s="137">
        <f>W35/J35</f>
        <v>0</v>
      </c>
      <c r="Y35" s="1">
        <f>SUM(Y36)</f>
        <v>2</v>
      </c>
      <c r="Z35" s="135">
        <f>Y35/J35</f>
        <v>3.0211480362537764E-3</v>
      </c>
      <c r="AA35" s="1">
        <f>SUM(AA36)</f>
        <v>12</v>
      </c>
      <c r="AB35" s="137">
        <f>AA35/J35</f>
        <v>1.812688821752266E-2</v>
      </c>
      <c r="AC35" s="1">
        <f>SUM(AC36)</f>
        <v>1</v>
      </c>
      <c r="AD35" s="135">
        <f>AC35/J35</f>
        <v>1.5105740181268882E-3</v>
      </c>
      <c r="AE35" s="1">
        <f>SUM(AE36)</f>
        <v>312</v>
      </c>
      <c r="AF35" s="137">
        <f>AE35/J35</f>
        <v>0.47129909365558914</v>
      </c>
    </row>
    <row r="36" spans="1:32" x14ac:dyDescent="0.15">
      <c r="A36" s="23" t="str">
        <f>'Bureau de vote'!C110</f>
        <v>Maupiti</v>
      </c>
      <c r="B36" s="83">
        <f>'Bureau de vote'!D110</f>
        <v>1</v>
      </c>
      <c r="C36" s="83">
        <f>'Bureau de vote'!E110</f>
        <v>993</v>
      </c>
      <c r="D36" s="83">
        <f>'Bureau de vote'!F110</f>
        <v>304</v>
      </c>
      <c r="E36" s="83">
        <f>'Bureau de vote'!G110</f>
        <v>689</v>
      </c>
      <c r="F36" s="192">
        <f>'Bureau de vote'!H110</f>
        <v>69.39</v>
      </c>
      <c r="G36" s="83">
        <f>'Bureau de vote'!I110</f>
        <v>11</v>
      </c>
      <c r="H36" s="192">
        <f>'Bureau de vote'!J110</f>
        <v>0</v>
      </c>
      <c r="I36" s="83">
        <f>'Bureau de vote'!K110</f>
        <v>16</v>
      </c>
      <c r="J36" s="83">
        <f>'Bureau de vote'!L110</f>
        <v>662</v>
      </c>
      <c r="K36" s="23">
        <f>'Bureau de vote'!M110</f>
        <v>3</v>
      </c>
      <c r="L36" s="90">
        <f>'Bureau de vote'!N110</f>
        <v>0</v>
      </c>
      <c r="M36" s="83">
        <f>'Bureau de vote'!O110</f>
        <v>301</v>
      </c>
      <c r="N36" s="83">
        <f>'Bureau de vote'!P110</f>
        <v>0</v>
      </c>
      <c r="O36" s="23">
        <f>'Bureau de vote'!Q110</f>
        <v>23</v>
      </c>
      <c r="P36" s="90">
        <f>'Bureau de vote'!R110</f>
        <v>0</v>
      </c>
      <c r="Q36" s="83">
        <f>'Bureau de vote'!S110</f>
        <v>6</v>
      </c>
      <c r="R36" s="83">
        <f>'Bureau de vote'!T110</f>
        <v>0</v>
      </c>
      <c r="S36" s="23">
        <f>'Bureau de vote'!U110</f>
        <v>1</v>
      </c>
      <c r="T36" s="90">
        <f>'Bureau de vote'!V110</f>
        <v>0</v>
      </c>
      <c r="U36" s="83">
        <f>'Bureau de vote'!W110</f>
        <v>1</v>
      </c>
      <c r="V36" s="83">
        <f>'Bureau de vote'!X110</f>
        <v>0</v>
      </c>
      <c r="W36" s="23">
        <f>'Bureau de vote'!Y110</f>
        <v>0</v>
      </c>
      <c r="X36" s="90">
        <f>'Bureau de vote'!Z110</f>
        <v>0</v>
      </c>
      <c r="Y36" s="83">
        <f>'Bureau de vote'!AA110</f>
        <v>2</v>
      </c>
      <c r="Z36" s="83">
        <f>'Bureau de vote'!AB110</f>
        <v>0</v>
      </c>
      <c r="AA36" s="23">
        <f>'Bureau de vote'!AC110</f>
        <v>12</v>
      </c>
      <c r="AB36" s="90">
        <f>'Bureau de vote'!AD110</f>
        <v>0</v>
      </c>
      <c r="AC36" s="83">
        <f>'Bureau de vote'!AE110</f>
        <v>1</v>
      </c>
      <c r="AD36" s="192">
        <f>'Bureau de vote'!AF110</f>
        <v>0</v>
      </c>
      <c r="AE36" s="23">
        <f>'Bureau de vote'!AG110</f>
        <v>312</v>
      </c>
      <c r="AF36" s="90">
        <f>'Bureau de vote'!AH110</f>
        <v>0</v>
      </c>
    </row>
    <row r="37" spans="1:32" x14ac:dyDescent="0.15">
      <c r="A37" s="1" t="str">
        <f>'Bureau de vote'!C181</f>
        <v>PUNAAUIA</v>
      </c>
      <c r="B37" s="5"/>
      <c r="C37" s="5">
        <f>'Bureau de vote'!E181</f>
        <v>17842</v>
      </c>
      <c r="D37" s="5">
        <f>'Bureau de vote'!F181</f>
        <v>9078</v>
      </c>
      <c r="E37" s="5">
        <f>'Bureau de vote'!G181</f>
        <v>8764</v>
      </c>
      <c r="F37" s="135">
        <f>'Bureau de vote'!H181</f>
        <v>0.49120053805627173</v>
      </c>
      <c r="G37" s="5">
        <f>'Bureau de vote'!I181</f>
        <v>233</v>
      </c>
      <c r="H37" s="135">
        <f>'Bureau de vote'!J181</f>
        <v>1.3059074094832418E-2</v>
      </c>
      <c r="I37" s="5">
        <f>'Bureau de vote'!K181</f>
        <v>110</v>
      </c>
      <c r="J37" s="5">
        <f>'Bureau de vote'!L181</f>
        <v>8421</v>
      </c>
      <c r="K37" s="1">
        <f>SUM(K38:K52)</f>
        <v>237</v>
      </c>
      <c r="L37" s="137">
        <f>K37/J37</f>
        <v>2.8143925899536872E-2</v>
      </c>
      <c r="M37" s="1">
        <f>SUM(M38:M52)</f>
        <v>2234</v>
      </c>
      <c r="N37" s="135">
        <f>M37/J37</f>
        <v>0.26528915805723785</v>
      </c>
      <c r="O37" s="1">
        <f>SUM(O38:O52)</f>
        <v>1561</v>
      </c>
      <c r="P37" s="137">
        <f>O37/J37</f>
        <v>0.1853699085619285</v>
      </c>
      <c r="Q37" s="1">
        <f>SUM(Q38:Q52)</f>
        <v>319</v>
      </c>
      <c r="R37" s="135">
        <f>Q37/J37</f>
        <v>3.7881486759292246E-2</v>
      </c>
      <c r="S37" s="1">
        <f>SUM(S38:S52)</f>
        <v>73</v>
      </c>
      <c r="T37" s="137">
        <f>S37/J37</f>
        <v>8.6688041800261247E-3</v>
      </c>
      <c r="U37" s="1">
        <f>SUM(U38:U52)</f>
        <v>75</v>
      </c>
      <c r="V37" s="135">
        <f>U37/J37</f>
        <v>8.9063056644104032E-3</v>
      </c>
      <c r="W37" s="1">
        <f>SUM(W38:W52)</f>
        <v>14</v>
      </c>
      <c r="X37" s="137">
        <f>W37/J37</f>
        <v>1.6625103906899418E-3</v>
      </c>
      <c r="Y37" s="1">
        <f>SUM(Y38:Y52)</f>
        <v>89</v>
      </c>
      <c r="Z37" s="135">
        <f>Y37/J37</f>
        <v>1.0568816055100344E-2</v>
      </c>
      <c r="AA37" s="1">
        <f>SUM(AA38:AA52)</f>
        <v>953</v>
      </c>
      <c r="AB37" s="137">
        <f>AA37/J37</f>
        <v>0.11316945730910818</v>
      </c>
      <c r="AC37" s="1">
        <f>SUM(AC38:AC52)</f>
        <v>251</v>
      </c>
      <c r="AD37" s="135">
        <f>AC37/J37</f>
        <v>2.9806436290226813E-2</v>
      </c>
      <c r="AE37" s="1">
        <f>SUM(AE38:AE52)</f>
        <v>2615</v>
      </c>
      <c r="AF37" s="137">
        <f>AE37/J37</f>
        <v>0.31053319083244268</v>
      </c>
    </row>
    <row r="38" spans="1:32" x14ac:dyDescent="0.15">
      <c r="A38" s="23" t="str">
        <f>'Bureau de vote'!C182</f>
        <v>Punaauia</v>
      </c>
      <c r="B38" s="83">
        <f>'Bureau de vote'!D182</f>
        <v>1</v>
      </c>
      <c r="C38" s="83">
        <f>'Bureau de vote'!E182</f>
        <v>1195</v>
      </c>
      <c r="D38" s="83">
        <f>'Bureau de vote'!F182</f>
        <v>580</v>
      </c>
      <c r="E38" s="83">
        <f>'Bureau de vote'!G182</f>
        <v>615</v>
      </c>
      <c r="F38" s="192">
        <f>'Bureau de vote'!H182</f>
        <v>51.46</v>
      </c>
      <c r="G38" s="83">
        <f>'Bureau de vote'!I182</f>
        <v>19</v>
      </c>
      <c r="H38" s="192">
        <f>'Bureau de vote'!J182</f>
        <v>0</v>
      </c>
      <c r="I38" s="83">
        <f>'Bureau de vote'!K182</f>
        <v>8</v>
      </c>
      <c r="J38" s="83">
        <f>'Bureau de vote'!L182</f>
        <v>588</v>
      </c>
      <c r="K38" s="23">
        <f>'Bureau de vote'!M182</f>
        <v>19</v>
      </c>
      <c r="L38" s="191">
        <f>'Bureau de vote'!N182</f>
        <v>0</v>
      </c>
      <c r="M38" s="83">
        <f>'Bureau de vote'!O182</f>
        <v>153</v>
      </c>
      <c r="N38" s="83">
        <f>'Bureau de vote'!P182</f>
        <v>0</v>
      </c>
      <c r="O38" s="23">
        <f>'Bureau de vote'!Q182</f>
        <v>131</v>
      </c>
      <c r="P38" s="90">
        <f>'Bureau de vote'!R182</f>
        <v>0</v>
      </c>
      <c r="Q38" s="83">
        <f>'Bureau de vote'!S182</f>
        <v>26</v>
      </c>
      <c r="R38" s="83">
        <f>'Bureau de vote'!T182</f>
        <v>0</v>
      </c>
      <c r="S38" s="23">
        <f>'Bureau de vote'!U182</f>
        <v>3</v>
      </c>
      <c r="T38" s="90">
        <f>'Bureau de vote'!V182</f>
        <v>0</v>
      </c>
      <c r="U38" s="83">
        <f>'Bureau de vote'!W182</f>
        <v>4</v>
      </c>
      <c r="V38" s="83">
        <f>'Bureau de vote'!X182</f>
        <v>0</v>
      </c>
      <c r="W38" s="23">
        <f>'Bureau de vote'!Y182</f>
        <v>0</v>
      </c>
      <c r="X38" s="90">
        <f>'Bureau de vote'!Z182</f>
        <v>0</v>
      </c>
      <c r="Y38" s="83">
        <f>'Bureau de vote'!AA182</f>
        <v>6</v>
      </c>
      <c r="Z38" s="83">
        <f>'Bureau de vote'!AB182</f>
        <v>0</v>
      </c>
      <c r="AA38" s="23">
        <f>'Bureau de vote'!AC182</f>
        <v>67</v>
      </c>
      <c r="AB38" s="90">
        <f>'Bureau de vote'!AD182</f>
        <v>0</v>
      </c>
      <c r="AC38" s="83">
        <f>'Bureau de vote'!AE182</f>
        <v>11</v>
      </c>
      <c r="AD38" s="83">
        <f>'Bureau de vote'!AF182</f>
        <v>0</v>
      </c>
      <c r="AE38" s="23">
        <f>'Bureau de vote'!AG182</f>
        <v>168</v>
      </c>
      <c r="AF38" s="90">
        <f>'Bureau de vote'!AH182</f>
        <v>0</v>
      </c>
    </row>
    <row r="39" spans="1:32" x14ac:dyDescent="0.15">
      <c r="A39" s="23" t="str">
        <f>'Bureau de vote'!C183</f>
        <v>Punaauia</v>
      </c>
      <c r="B39" s="83">
        <f>'Bureau de vote'!D183</f>
        <v>2</v>
      </c>
      <c r="C39" s="83">
        <f>'Bureau de vote'!E183</f>
        <v>1054</v>
      </c>
      <c r="D39" s="83">
        <f>'Bureau de vote'!F183</f>
        <v>636</v>
      </c>
      <c r="E39" s="83">
        <f>'Bureau de vote'!G183</f>
        <v>418</v>
      </c>
      <c r="F39" s="192">
        <f>'Bureau de vote'!H183</f>
        <v>39.659999999999997</v>
      </c>
      <c r="G39" s="83">
        <f>'Bureau de vote'!I183</f>
        <v>11</v>
      </c>
      <c r="H39" s="192">
        <f>'Bureau de vote'!J183</f>
        <v>0</v>
      </c>
      <c r="I39" s="83">
        <f>'Bureau de vote'!K183</f>
        <v>4</v>
      </c>
      <c r="J39" s="83">
        <f>'Bureau de vote'!L183</f>
        <v>403</v>
      </c>
      <c r="K39" s="23">
        <f>'Bureau de vote'!M183</f>
        <v>11</v>
      </c>
      <c r="L39" s="90">
        <f>'Bureau de vote'!N183</f>
        <v>0</v>
      </c>
      <c r="M39" s="83">
        <f>'Bureau de vote'!O183</f>
        <v>131</v>
      </c>
      <c r="N39" s="83">
        <f>'Bureau de vote'!P183</f>
        <v>0</v>
      </c>
      <c r="O39" s="23">
        <f>'Bureau de vote'!Q183</f>
        <v>65</v>
      </c>
      <c r="P39" s="90">
        <f>'Bureau de vote'!R183</f>
        <v>0</v>
      </c>
      <c r="Q39" s="83">
        <f>'Bureau de vote'!S183</f>
        <v>13</v>
      </c>
      <c r="R39" s="83">
        <f>'Bureau de vote'!T183</f>
        <v>0</v>
      </c>
      <c r="S39" s="23">
        <f>'Bureau de vote'!U183</f>
        <v>6</v>
      </c>
      <c r="T39" s="90">
        <f>'Bureau de vote'!V183</f>
        <v>0</v>
      </c>
      <c r="U39" s="83">
        <f>'Bureau de vote'!W183</f>
        <v>2</v>
      </c>
      <c r="V39" s="83">
        <f>'Bureau de vote'!X183</f>
        <v>0</v>
      </c>
      <c r="W39" s="23">
        <f>'Bureau de vote'!Y183</f>
        <v>0</v>
      </c>
      <c r="X39" s="90">
        <f>'Bureau de vote'!Z183</f>
        <v>0</v>
      </c>
      <c r="Y39" s="83">
        <f>'Bureau de vote'!AA183</f>
        <v>5</v>
      </c>
      <c r="Z39" s="83">
        <f>'Bureau de vote'!AB183</f>
        <v>0</v>
      </c>
      <c r="AA39" s="23">
        <f>'Bureau de vote'!AC183</f>
        <v>35</v>
      </c>
      <c r="AB39" s="90">
        <f>'Bureau de vote'!AD183</f>
        <v>0</v>
      </c>
      <c r="AC39" s="83">
        <f>'Bureau de vote'!AE183</f>
        <v>4</v>
      </c>
      <c r="AD39" s="83">
        <f>'Bureau de vote'!AF183</f>
        <v>0</v>
      </c>
      <c r="AE39" s="23">
        <f>'Bureau de vote'!AG183</f>
        <v>131</v>
      </c>
      <c r="AF39" s="90">
        <f>'Bureau de vote'!AH183</f>
        <v>0</v>
      </c>
    </row>
    <row r="40" spans="1:32" x14ac:dyDescent="0.15">
      <c r="A40" s="23" t="str">
        <f>'Bureau de vote'!C184</f>
        <v>Punaauia</v>
      </c>
      <c r="B40" s="83">
        <f>'Bureau de vote'!D184</f>
        <v>3</v>
      </c>
      <c r="C40" s="83">
        <f>'Bureau de vote'!E184</f>
        <v>1173</v>
      </c>
      <c r="D40" s="83">
        <f>'Bureau de vote'!F184</f>
        <v>669</v>
      </c>
      <c r="E40" s="83">
        <f>'Bureau de vote'!G184</f>
        <v>504</v>
      </c>
      <c r="F40" s="192">
        <f>'Bureau de vote'!H184</f>
        <v>42.97</v>
      </c>
      <c r="G40" s="83">
        <f>'Bureau de vote'!I184</f>
        <v>10</v>
      </c>
      <c r="H40" s="192">
        <f>'Bureau de vote'!J184</f>
        <v>0</v>
      </c>
      <c r="I40" s="83">
        <f>'Bureau de vote'!K184</f>
        <v>8</v>
      </c>
      <c r="J40" s="83">
        <f>'Bureau de vote'!L184</f>
        <v>486</v>
      </c>
      <c r="K40" s="23">
        <f>'Bureau de vote'!M184</f>
        <v>14</v>
      </c>
      <c r="L40" s="90">
        <f>'Bureau de vote'!N184</f>
        <v>0</v>
      </c>
      <c r="M40" s="83">
        <f>'Bureau de vote'!O184</f>
        <v>127</v>
      </c>
      <c r="N40" s="83">
        <f>'Bureau de vote'!P184</f>
        <v>0</v>
      </c>
      <c r="O40" s="23">
        <f>'Bureau de vote'!Q184</f>
        <v>96</v>
      </c>
      <c r="P40" s="90">
        <f>'Bureau de vote'!R184</f>
        <v>0</v>
      </c>
      <c r="Q40" s="83">
        <f>'Bureau de vote'!S184</f>
        <v>19</v>
      </c>
      <c r="R40" s="83">
        <f>'Bureau de vote'!T184</f>
        <v>0</v>
      </c>
      <c r="S40" s="23">
        <f>'Bureau de vote'!U184</f>
        <v>6</v>
      </c>
      <c r="T40" s="90">
        <f>'Bureau de vote'!V184</f>
        <v>0</v>
      </c>
      <c r="U40" s="83">
        <f>'Bureau de vote'!W184</f>
        <v>3</v>
      </c>
      <c r="V40" s="83">
        <f>'Bureau de vote'!X184</f>
        <v>0</v>
      </c>
      <c r="W40" s="23">
        <f>'Bureau de vote'!Y184</f>
        <v>0</v>
      </c>
      <c r="X40" s="90">
        <f>'Bureau de vote'!Z184</f>
        <v>0</v>
      </c>
      <c r="Y40" s="83">
        <f>'Bureau de vote'!AA184</f>
        <v>6</v>
      </c>
      <c r="Z40" s="83">
        <f>'Bureau de vote'!AB184</f>
        <v>0</v>
      </c>
      <c r="AA40" s="23">
        <f>'Bureau de vote'!AC184</f>
        <v>48</v>
      </c>
      <c r="AB40" s="90">
        <f>'Bureau de vote'!AD184</f>
        <v>0</v>
      </c>
      <c r="AC40" s="83">
        <f>'Bureau de vote'!AE184</f>
        <v>19</v>
      </c>
      <c r="AD40" s="83">
        <f>'Bureau de vote'!AF184</f>
        <v>0</v>
      </c>
      <c r="AE40" s="23">
        <f>'Bureau de vote'!AG184</f>
        <v>148</v>
      </c>
      <c r="AF40" s="90">
        <f>'Bureau de vote'!AH184</f>
        <v>0</v>
      </c>
    </row>
    <row r="41" spans="1:32" x14ac:dyDescent="0.15">
      <c r="A41" s="23" t="str">
        <f>'Bureau de vote'!C185</f>
        <v>Punaauia</v>
      </c>
      <c r="B41" s="83">
        <f>'Bureau de vote'!D185</f>
        <v>4</v>
      </c>
      <c r="C41" s="83">
        <f>'Bureau de vote'!E185</f>
        <v>1078</v>
      </c>
      <c r="D41" s="83">
        <f>'Bureau de vote'!F185</f>
        <v>396</v>
      </c>
      <c r="E41" s="83">
        <f>'Bureau de vote'!G185</f>
        <v>682</v>
      </c>
      <c r="F41" s="192">
        <f>'Bureau de vote'!H185</f>
        <v>63.27</v>
      </c>
      <c r="G41" s="83">
        <f>'Bureau de vote'!I185</f>
        <v>15</v>
      </c>
      <c r="H41" s="192">
        <f>'Bureau de vote'!J185</f>
        <v>0</v>
      </c>
      <c r="I41" s="83">
        <f>'Bureau de vote'!K185</f>
        <v>0</v>
      </c>
      <c r="J41" s="83">
        <f>'Bureau de vote'!L185</f>
        <v>667</v>
      </c>
      <c r="K41" s="23">
        <f>'Bureau de vote'!M185</f>
        <v>15</v>
      </c>
      <c r="L41" s="90">
        <f>'Bureau de vote'!N185</f>
        <v>0</v>
      </c>
      <c r="M41" s="83">
        <f>'Bureau de vote'!O185</f>
        <v>120</v>
      </c>
      <c r="N41" s="83">
        <f>'Bureau de vote'!P185</f>
        <v>0</v>
      </c>
      <c r="O41" s="23">
        <f>'Bureau de vote'!Q185</f>
        <v>128</v>
      </c>
      <c r="P41" s="90">
        <f>'Bureau de vote'!R185</f>
        <v>0</v>
      </c>
      <c r="Q41" s="83">
        <f>'Bureau de vote'!S185</f>
        <v>23</v>
      </c>
      <c r="R41" s="83">
        <f>'Bureau de vote'!T185</f>
        <v>0</v>
      </c>
      <c r="S41" s="23">
        <f>'Bureau de vote'!U185</f>
        <v>0</v>
      </c>
      <c r="T41" s="90">
        <f>'Bureau de vote'!V185</f>
        <v>0</v>
      </c>
      <c r="U41" s="83">
        <f>'Bureau de vote'!W185</f>
        <v>8</v>
      </c>
      <c r="V41" s="83">
        <f>'Bureau de vote'!X185</f>
        <v>0</v>
      </c>
      <c r="W41" s="23">
        <f>'Bureau de vote'!Y185</f>
        <v>1</v>
      </c>
      <c r="X41" s="90">
        <f>'Bureau de vote'!Z185</f>
        <v>0</v>
      </c>
      <c r="Y41" s="83">
        <f>'Bureau de vote'!AA185</f>
        <v>9</v>
      </c>
      <c r="Z41" s="83">
        <f>'Bureau de vote'!AB185</f>
        <v>0</v>
      </c>
      <c r="AA41" s="23">
        <f>'Bureau de vote'!AC185</f>
        <v>71</v>
      </c>
      <c r="AB41" s="90">
        <f>'Bureau de vote'!AD185</f>
        <v>0</v>
      </c>
      <c r="AC41" s="83">
        <f>'Bureau de vote'!AE185</f>
        <v>14</v>
      </c>
      <c r="AD41" s="83">
        <f>'Bureau de vote'!AF185</f>
        <v>0</v>
      </c>
      <c r="AE41" s="23">
        <f>'Bureau de vote'!AG185</f>
        <v>278</v>
      </c>
      <c r="AF41" s="90">
        <f>'Bureau de vote'!AH185</f>
        <v>0</v>
      </c>
    </row>
    <row r="42" spans="1:32" x14ac:dyDescent="0.15">
      <c r="A42" s="23" t="str">
        <f>'Bureau de vote'!C186</f>
        <v>Punaauia</v>
      </c>
      <c r="B42" s="83">
        <f>'Bureau de vote'!D186</f>
        <v>5</v>
      </c>
      <c r="C42" s="83">
        <f>'Bureau de vote'!E186</f>
        <v>1317</v>
      </c>
      <c r="D42" s="83">
        <f>'Bureau de vote'!F186</f>
        <v>479</v>
      </c>
      <c r="E42" s="83">
        <f>'Bureau de vote'!G186</f>
        <v>838</v>
      </c>
      <c r="F42" s="192">
        <f>'Bureau de vote'!H186</f>
        <v>63.63</v>
      </c>
      <c r="G42" s="83">
        <f>'Bureau de vote'!I186</f>
        <v>16</v>
      </c>
      <c r="H42" s="192">
        <f>'Bureau de vote'!J186</f>
        <v>0</v>
      </c>
      <c r="I42" s="83">
        <f>'Bureau de vote'!K186</f>
        <v>9</v>
      </c>
      <c r="J42" s="83">
        <f>'Bureau de vote'!L186</f>
        <v>813</v>
      </c>
      <c r="K42" s="23">
        <f>'Bureau de vote'!M186</f>
        <v>28</v>
      </c>
      <c r="L42" s="90">
        <f>'Bureau de vote'!N186</f>
        <v>0</v>
      </c>
      <c r="M42" s="83">
        <f>'Bureau de vote'!O186</f>
        <v>181</v>
      </c>
      <c r="N42" s="83">
        <f>'Bureau de vote'!P186</f>
        <v>0</v>
      </c>
      <c r="O42" s="23">
        <f>'Bureau de vote'!Q186</f>
        <v>162</v>
      </c>
      <c r="P42" s="90">
        <f>'Bureau de vote'!R186</f>
        <v>0</v>
      </c>
      <c r="Q42" s="83">
        <f>'Bureau de vote'!S186</f>
        <v>35</v>
      </c>
      <c r="R42" s="83">
        <f>'Bureau de vote'!T186</f>
        <v>0</v>
      </c>
      <c r="S42" s="23">
        <f>'Bureau de vote'!U186</f>
        <v>3</v>
      </c>
      <c r="T42" s="90">
        <f>'Bureau de vote'!V186</f>
        <v>0</v>
      </c>
      <c r="U42" s="83">
        <f>'Bureau de vote'!W186</f>
        <v>4</v>
      </c>
      <c r="V42" s="83">
        <f>'Bureau de vote'!X186</f>
        <v>0</v>
      </c>
      <c r="W42" s="23">
        <f>'Bureau de vote'!Y186</f>
        <v>0</v>
      </c>
      <c r="X42" s="90">
        <f>'Bureau de vote'!Z186</f>
        <v>0</v>
      </c>
      <c r="Y42" s="83">
        <f>'Bureau de vote'!AA186</f>
        <v>9</v>
      </c>
      <c r="Z42" s="83">
        <f>'Bureau de vote'!AB186</f>
        <v>0</v>
      </c>
      <c r="AA42" s="23">
        <f>'Bureau de vote'!AC186</f>
        <v>74</v>
      </c>
      <c r="AB42" s="90">
        <f>'Bureau de vote'!AD186</f>
        <v>0</v>
      </c>
      <c r="AC42" s="83">
        <f>'Bureau de vote'!AE186</f>
        <v>21</v>
      </c>
      <c r="AD42" s="83">
        <f>'Bureau de vote'!AF186</f>
        <v>0</v>
      </c>
      <c r="AE42" s="23">
        <f>'Bureau de vote'!AG186</f>
        <v>296</v>
      </c>
      <c r="AF42" s="90">
        <f>'Bureau de vote'!AH186</f>
        <v>0</v>
      </c>
    </row>
    <row r="43" spans="1:32" x14ac:dyDescent="0.15">
      <c r="A43" s="23" t="str">
        <f>'Bureau de vote'!C187</f>
        <v>Punaauia</v>
      </c>
      <c r="B43" s="83">
        <f>'Bureau de vote'!D187</f>
        <v>6</v>
      </c>
      <c r="C43" s="83">
        <f>'Bureau de vote'!E187</f>
        <v>1111</v>
      </c>
      <c r="D43" s="83">
        <f>'Bureau de vote'!F187</f>
        <v>682</v>
      </c>
      <c r="E43" s="83">
        <f>'Bureau de vote'!G187</f>
        <v>429</v>
      </c>
      <c r="F43" s="192">
        <f>'Bureau de vote'!H187</f>
        <v>38.61</v>
      </c>
      <c r="G43" s="83">
        <f>'Bureau de vote'!I187</f>
        <v>17</v>
      </c>
      <c r="H43" s="192">
        <f>'Bureau de vote'!J187</f>
        <v>0</v>
      </c>
      <c r="I43" s="83">
        <f>'Bureau de vote'!K187</f>
        <v>12</v>
      </c>
      <c r="J43" s="83">
        <f>'Bureau de vote'!L187</f>
        <v>400</v>
      </c>
      <c r="K43" s="23">
        <f>'Bureau de vote'!M187</f>
        <v>7</v>
      </c>
      <c r="L43" s="90">
        <f>'Bureau de vote'!N187</f>
        <v>0</v>
      </c>
      <c r="M43" s="83">
        <f>'Bureau de vote'!O187</f>
        <v>147</v>
      </c>
      <c r="N43" s="83">
        <f>'Bureau de vote'!P187</f>
        <v>0</v>
      </c>
      <c r="O43" s="23">
        <f>'Bureau de vote'!Q187</f>
        <v>56</v>
      </c>
      <c r="P43" s="90">
        <f>'Bureau de vote'!R187</f>
        <v>0</v>
      </c>
      <c r="Q43" s="83">
        <f>'Bureau de vote'!S187</f>
        <v>20</v>
      </c>
      <c r="R43" s="83">
        <f>'Bureau de vote'!T187</f>
        <v>0</v>
      </c>
      <c r="S43" s="23">
        <f>'Bureau de vote'!U187</f>
        <v>5</v>
      </c>
      <c r="T43" s="90">
        <f>'Bureau de vote'!V187</f>
        <v>0</v>
      </c>
      <c r="U43" s="83">
        <f>'Bureau de vote'!W187</f>
        <v>3</v>
      </c>
      <c r="V43" s="83">
        <f>'Bureau de vote'!X187</f>
        <v>0</v>
      </c>
      <c r="W43" s="23">
        <f>'Bureau de vote'!Y187</f>
        <v>1</v>
      </c>
      <c r="X43" s="90">
        <f>'Bureau de vote'!Z187</f>
        <v>0</v>
      </c>
      <c r="Y43" s="83">
        <f>'Bureau de vote'!AA187</f>
        <v>2</v>
      </c>
      <c r="Z43" s="83">
        <f>'Bureau de vote'!AB187</f>
        <v>0</v>
      </c>
      <c r="AA43" s="23">
        <f>'Bureau de vote'!AC187</f>
        <v>29</v>
      </c>
      <c r="AB43" s="90">
        <f>'Bureau de vote'!AD187</f>
        <v>0</v>
      </c>
      <c r="AC43" s="83">
        <f>'Bureau de vote'!AE187</f>
        <v>7</v>
      </c>
      <c r="AD43" s="83">
        <f>'Bureau de vote'!AF187</f>
        <v>0</v>
      </c>
      <c r="AE43" s="23">
        <f>'Bureau de vote'!AG187</f>
        <v>123</v>
      </c>
      <c r="AF43" s="90">
        <f>'Bureau de vote'!AH187</f>
        <v>0</v>
      </c>
    </row>
    <row r="44" spans="1:32" x14ac:dyDescent="0.15">
      <c r="A44" s="23" t="str">
        <f>'Bureau de vote'!C188</f>
        <v>Punaauia</v>
      </c>
      <c r="B44" s="83">
        <f>'Bureau de vote'!D188</f>
        <v>7</v>
      </c>
      <c r="C44" s="83">
        <f>'Bureau de vote'!E188</f>
        <v>1131</v>
      </c>
      <c r="D44" s="83">
        <f>'Bureau de vote'!F188</f>
        <v>483</v>
      </c>
      <c r="E44" s="83">
        <f>'Bureau de vote'!G188</f>
        <v>648</v>
      </c>
      <c r="F44" s="192">
        <f>'Bureau de vote'!H188</f>
        <v>57.29</v>
      </c>
      <c r="G44" s="83">
        <f>'Bureau de vote'!I188</f>
        <v>17</v>
      </c>
      <c r="H44" s="192">
        <f>'Bureau de vote'!J188</f>
        <v>0</v>
      </c>
      <c r="I44" s="83">
        <f>'Bureau de vote'!K188</f>
        <v>4</v>
      </c>
      <c r="J44" s="83">
        <f>'Bureau de vote'!L188</f>
        <v>627</v>
      </c>
      <c r="K44" s="23">
        <f>'Bureau de vote'!M188</f>
        <v>21</v>
      </c>
      <c r="L44" s="90">
        <f>'Bureau de vote'!N188</f>
        <v>0</v>
      </c>
      <c r="M44" s="83">
        <f>'Bureau de vote'!O188</f>
        <v>147</v>
      </c>
      <c r="N44" s="83">
        <f>'Bureau de vote'!P188</f>
        <v>0</v>
      </c>
      <c r="O44" s="23">
        <f>'Bureau de vote'!Q188</f>
        <v>141</v>
      </c>
      <c r="P44" s="90">
        <f>'Bureau de vote'!R188</f>
        <v>0</v>
      </c>
      <c r="Q44" s="83">
        <f>'Bureau de vote'!S188</f>
        <v>24</v>
      </c>
      <c r="R44" s="83">
        <f>'Bureau de vote'!T188</f>
        <v>0</v>
      </c>
      <c r="S44" s="23">
        <f>'Bureau de vote'!U188</f>
        <v>6</v>
      </c>
      <c r="T44" s="90">
        <f>'Bureau de vote'!V188</f>
        <v>0</v>
      </c>
      <c r="U44" s="83">
        <f>'Bureau de vote'!W188</f>
        <v>9</v>
      </c>
      <c r="V44" s="83">
        <f>'Bureau de vote'!X188</f>
        <v>0</v>
      </c>
      <c r="W44" s="23">
        <f>'Bureau de vote'!Y188</f>
        <v>0</v>
      </c>
      <c r="X44" s="90">
        <f>'Bureau de vote'!Z188</f>
        <v>0</v>
      </c>
      <c r="Y44" s="83">
        <f>'Bureau de vote'!AA188</f>
        <v>7</v>
      </c>
      <c r="Z44" s="83">
        <f>'Bureau de vote'!AB188</f>
        <v>0</v>
      </c>
      <c r="AA44" s="23">
        <f>'Bureau de vote'!AC188</f>
        <v>74</v>
      </c>
      <c r="AB44" s="90">
        <f>'Bureau de vote'!AD188</f>
        <v>0</v>
      </c>
      <c r="AC44" s="83">
        <f>'Bureau de vote'!AE188</f>
        <v>19</v>
      </c>
      <c r="AD44" s="83">
        <f>'Bureau de vote'!AF188</f>
        <v>0</v>
      </c>
      <c r="AE44" s="23">
        <f>'Bureau de vote'!AG188</f>
        <v>179</v>
      </c>
      <c r="AF44" s="90">
        <f>'Bureau de vote'!AH188</f>
        <v>0</v>
      </c>
    </row>
    <row r="45" spans="1:32" x14ac:dyDescent="0.15">
      <c r="A45" s="23" t="str">
        <f>'Bureau de vote'!C189</f>
        <v>Punaauia</v>
      </c>
      <c r="B45" s="83">
        <f>'Bureau de vote'!D189</f>
        <v>8</v>
      </c>
      <c r="C45" s="83">
        <f>'Bureau de vote'!E189</f>
        <v>1229</v>
      </c>
      <c r="D45" s="83">
        <f>'Bureau de vote'!F189</f>
        <v>595</v>
      </c>
      <c r="E45" s="83">
        <f>'Bureau de vote'!G189</f>
        <v>634</v>
      </c>
      <c r="F45" s="192">
        <f>'Bureau de vote'!H189</f>
        <v>51.59</v>
      </c>
      <c r="G45" s="83">
        <f>'Bureau de vote'!I189</f>
        <v>18</v>
      </c>
      <c r="H45" s="192">
        <f>'Bureau de vote'!J189</f>
        <v>0</v>
      </c>
      <c r="I45" s="83">
        <f>'Bureau de vote'!K189</f>
        <v>3</v>
      </c>
      <c r="J45" s="83">
        <f>'Bureau de vote'!L189</f>
        <v>613</v>
      </c>
      <c r="K45" s="23">
        <f>'Bureau de vote'!M189</f>
        <v>17</v>
      </c>
      <c r="L45" s="90">
        <f>'Bureau de vote'!N189</f>
        <v>0</v>
      </c>
      <c r="M45" s="83">
        <f>'Bureau de vote'!O189</f>
        <v>162</v>
      </c>
      <c r="N45" s="83">
        <f>'Bureau de vote'!P189</f>
        <v>0</v>
      </c>
      <c r="O45" s="23">
        <f>'Bureau de vote'!Q189</f>
        <v>125</v>
      </c>
      <c r="P45" s="90">
        <f>'Bureau de vote'!R189</f>
        <v>0</v>
      </c>
      <c r="Q45" s="83">
        <f>'Bureau de vote'!S189</f>
        <v>20</v>
      </c>
      <c r="R45" s="83">
        <f>'Bureau de vote'!T189</f>
        <v>0</v>
      </c>
      <c r="S45" s="23">
        <f>'Bureau de vote'!U189</f>
        <v>2</v>
      </c>
      <c r="T45" s="90">
        <f>'Bureau de vote'!V189</f>
        <v>0</v>
      </c>
      <c r="U45" s="83">
        <f>'Bureau de vote'!W189</f>
        <v>3</v>
      </c>
      <c r="V45" s="83">
        <f>'Bureau de vote'!X189</f>
        <v>0</v>
      </c>
      <c r="W45" s="23">
        <f>'Bureau de vote'!Y189</f>
        <v>3</v>
      </c>
      <c r="X45" s="90">
        <f>'Bureau de vote'!Z189</f>
        <v>0</v>
      </c>
      <c r="Y45" s="83">
        <f>'Bureau de vote'!AA189</f>
        <v>3</v>
      </c>
      <c r="Z45" s="83">
        <f>'Bureau de vote'!AB189</f>
        <v>0</v>
      </c>
      <c r="AA45" s="23">
        <f>'Bureau de vote'!AC189</f>
        <v>66</v>
      </c>
      <c r="AB45" s="90">
        <f>'Bureau de vote'!AD189</f>
        <v>0</v>
      </c>
      <c r="AC45" s="83">
        <f>'Bureau de vote'!AE189</f>
        <v>17</v>
      </c>
      <c r="AD45" s="83">
        <f>'Bureau de vote'!AF189</f>
        <v>0</v>
      </c>
      <c r="AE45" s="23">
        <f>'Bureau de vote'!AG189</f>
        <v>195</v>
      </c>
      <c r="AF45" s="90">
        <f>'Bureau de vote'!AH189</f>
        <v>0</v>
      </c>
    </row>
    <row r="46" spans="1:32" x14ac:dyDescent="0.15">
      <c r="A46" s="23" t="str">
        <f>'Bureau de vote'!C190</f>
        <v>Punaauia</v>
      </c>
      <c r="B46" s="83">
        <f>'Bureau de vote'!D190</f>
        <v>9</v>
      </c>
      <c r="C46" s="83">
        <f>'Bureau de vote'!E190</f>
        <v>1144</v>
      </c>
      <c r="D46" s="83">
        <f>'Bureau de vote'!F190</f>
        <v>664</v>
      </c>
      <c r="E46" s="83">
        <f>'Bureau de vote'!G190</f>
        <v>480</v>
      </c>
      <c r="F46" s="192">
        <f>'Bureau de vote'!H190</f>
        <v>41.96</v>
      </c>
      <c r="G46" s="83">
        <f>'Bureau de vote'!I190</f>
        <v>13</v>
      </c>
      <c r="H46" s="192">
        <f>'Bureau de vote'!J190</f>
        <v>0</v>
      </c>
      <c r="I46" s="83">
        <f>'Bureau de vote'!K190</f>
        <v>12</v>
      </c>
      <c r="J46" s="83">
        <f>'Bureau de vote'!L190</f>
        <v>455</v>
      </c>
      <c r="K46" s="23">
        <f>'Bureau de vote'!M190</f>
        <v>10</v>
      </c>
      <c r="L46" s="90">
        <f>'Bureau de vote'!N190</f>
        <v>0</v>
      </c>
      <c r="M46" s="83">
        <f>'Bureau de vote'!O190</f>
        <v>135</v>
      </c>
      <c r="N46" s="83">
        <f>'Bureau de vote'!P190</f>
        <v>0</v>
      </c>
      <c r="O46" s="23">
        <f>'Bureau de vote'!Q190</f>
        <v>74</v>
      </c>
      <c r="P46" s="90">
        <f>'Bureau de vote'!R190</f>
        <v>0</v>
      </c>
      <c r="Q46" s="83">
        <f>'Bureau de vote'!S190</f>
        <v>17</v>
      </c>
      <c r="R46" s="83">
        <f>'Bureau de vote'!T190</f>
        <v>0</v>
      </c>
      <c r="S46" s="23">
        <f>'Bureau de vote'!U190</f>
        <v>9</v>
      </c>
      <c r="T46" s="90">
        <f>'Bureau de vote'!V190</f>
        <v>0</v>
      </c>
      <c r="U46" s="83">
        <f>'Bureau de vote'!W190</f>
        <v>3</v>
      </c>
      <c r="V46" s="83">
        <f>'Bureau de vote'!X190</f>
        <v>0</v>
      </c>
      <c r="W46" s="23">
        <f>'Bureau de vote'!Y190</f>
        <v>1</v>
      </c>
      <c r="X46" s="90">
        <f>'Bureau de vote'!Z190</f>
        <v>0</v>
      </c>
      <c r="Y46" s="83">
        <f>'Bureau de vote'!AA190</f>
        <v>10</v>
      </c>
      <c r="Z46" s="83">
        <f>'Bureau de vote'!AB190</f>
        <v>0</v>
      </c>
      <c r="AA46" s="23">
        <f>'Bureau de vote'!AC190</f>
        <v>49</v>
      </c>
      <c r="AB46" s="90">
        <f>'Bureau de vote'!AD190</f>
        <v>0</v>
      </c>
      <c r="AC46" s="83">
        <f>'Bureau de vote'!AE190</f>
        <v>14</v>
      </c>
      <c r="AD46" s="83">
        <f>'Bureau de vote'!AF190</f>
        <v>0</v>
      </c>
      <c r="AE46" s="23">
        <f>'Bureau de vote'!AG190</f>
        <v>133</v>
      </c>
      <c r="AF46" s="90">
        <f>'Bureau de vote'!AH190</f>
        <v>0</v>
      </c>
    </row>
    <row r="47" spans="1:32" x14ac:dyDescent="0.15">
      <c r="A47" s="23" t="str">
        <f>'Bureau de vote'!C191</f>
        <v>Punaauia</v>
      </c>
      <c r="B47" s="83">
        <f>'Bureau de vote'!D191</f>
        <v>10</v>
      </c>
      <c r="C47" s="83">
        <f>'Bureau de vote'!E191</f>
        <v>1236</v>
      </c>
      <c r="D47" s="83">
        <f>'Bureau de vote'!F191</f>
        <v>715</v>
      </c>
      <c r="E47" s="83">
        <f>'Bureau de vote'!G191</f>
        <v>521</v>
      </c>
      <c r="F47" s="192">
        <f>'Bureau de vote'!H191</f>
        <v>42.15</v>
      </c>
      <c r="G47" s="83">
        <f>'Bureau de vote'!I191</f>
        <v>12</v>
      </c>
      <c r="H47" s="192">
        <f>'Bureau de vote'!J191</f>
        <v>0</v>
      </c>
      <c r="I47" s="83">
        <f>'Bureau de vote'!K191</f>
        <v>11</v>
      </c>
      <c r="J47" s="83">
        <f>'Bureau de vote'!L191</f>
        <v>498</v>
      </c>
      <c r="K47" s="23">
        <f>'Bureau de vote'!M191</f>
        <v>9</v>
      </c>
      <c r="L47" s="90">
        <f>'Bureau de vote'!N191</f>
        <v>0</v>
      </c>
      <c r="M47" s="83">
        <f>'Bureau de vote'!O191</f>
        <v>162</v>
      </c>
      <c r="N47" s="83">
        <f>'Bureau de vote'!P191</f>
        <v>0</v>
      </c>
      <c r="O47" s="23">
        <f>'Bureau de vote'!Q191</f>
        <v>77</v>
      </c>
      <c r="P47" s="90">
        <f>'Bureau de vote'!R191</f>
        <v>0</v>
      </c>
      <c r="Q47" s="83">
        <f>'Bureau de vote'!S191</f>
        <v>11</v>
      </c>
      <c r="R47" s="83">
        <f>'Bureau de vote'!T191</f>
        <v>0</v>
      </c>
      <c r="S47" s="23">
        <f>'Bureau de vote'!U191</f>
        <v>4</v>
      </c>
      <c r="T47" s="90">
        <f>'Bureau de vote'!V191</f>
        <v>0</v>
      </c>
      <c r="U47" s="83">
        <f>'Bureau de vote'!W191</f>
        <v>5</v>
      </c>
      <c r="V47" s="83">
        <f>'Bureau de vote'!X191</f>
        <v>0</v>
      </c>
      <c r="W47" s="23">
        <f>'Bureau de vote'!Y191</f>
        <v>2</v>
      </c>
      <c r="X47" s="90">
        <f>'Bureau de vote'!Z191</f>
        <v>0</v>
      </c>
      <c r="Y47" s="83">
        <f>'Bureau de vote'!AA191</f>
        <v>5</v>
      </c>
      <c r="Z47" s="83">
        <f>'Bureau de vote'!AB191</f>
        <v>0</v>
      </c>
      <c r="AA47" s="23">
        <f>'Bureau de vote'!AC191</f>
        <v>66</v>
      </c>
      <c r="AB47" s="90">
        <f>'Bureau de vote'!AD191</f>
        <v>0</v>
      </c>
      <c r="AC47" s="83">
        <f>'Bureau de vote'!AE191</f>
        <v>16</v>
      </c>
      <c r="AD47" s="83">
        <f>'Bureau de vote'!AF191</f>
        <v>0</v>
      </c>
      <c r="AE47" s="23">
        <f>'Bureau de vote'!AG191</f>
        <v>141</v>
      </c>
      <c r="AF47" s="90">
        <f>'Bureau de vote'!AH191</f>
        <v>0</v>
      </c>
    </row>
    <row r="48" spans="1:32" x14ac:dyDescent="0.15">
      <c r="A48" s="23" t="str">
        <f>'Bureau de vote'!C192</f>
        <v>Punaauia</v>
      </c>
      <c r="B48" s="83">
        <f>'Bureau de vote'!D192</f>
        <v>11</v>
      </c>
      <c r="C48" s="83">
        <f>'Bureau de vote'!E192</f>
        <v>1252</v>
      </c>
      <c r="D48" s="83">
        <f>'Bureau de vote'!F192</f>
        <v>607</v>
      </c>
      <c r="E48" s="83">
        <f>'Bureau de vote'!G192</f>
        <v>645</v>
      </c>
      <c r="F48" s="192">
        <f>'Bureau de vote'!H192</f>
        <v>51.52</v>
      </c>
      <c r="G48" s="83">
        <f>'Bureau de vote'!I192</f>
        <v>14</v>
      </c>
      <c r="H48" s="192">
        <f>'Bureau de vote'!J192</f>
        <v>0</v>
      </c>
      <c r="I48" s="83">
        <f>'Bureau de vote'!K192</f>
        <v>4</v>
      </c>
      <c r="J48" s="83">
        <f>'Bureau de vote'!L192</f>
        <v>627</v>
      </c>
      <c r="K48" s="23">
        <f>'Bureau de vote'!M192</f>
        <v>19</v>
      </c>
      <c r="L48" s="90">
        <f>'Bureau de vote'!N192</f>
        <v>0</v>
      </c>
      <c r="M48" s="83">
        <f>'Bureau de vote'!O192</f>
        <v>172</v>
      </c>
      <c r="N48" s="83">
        <f>'Bureau de vote'!P192</f>
        <v>0</v>
      </c>
      <c r="O48" s="23">
        <f>'Bureau de vote'!Q192</f>
        <v>127</v>
      </c>
      <c r="P48" s="90">
        <f>'Bureau de vote'!R192</f>
        <v>0</v>
      </c>
      <c r="Q48" s="83">
        <f>'Bureau de vote'!S192</f>
        <v>25</v>
      </c>
      <c r="R48" s="83">
        <f>'Bureau de vote'!T192</f>
        <v>0</v>
      </c>
      <c r="S48" s="23">
        <f>'Bureau de vote'!U192</f>
        <v>3</v>
      </c>
      <c r="T48" s="90">
        <f>'Bureau de vote'!V192</f>
        <v>0</v>
      </c>
      <c r="U48" s="83">
        <f>'Bureau de vote'!W192</f>
        <v>3</v>
      </c>
      <c r="V48" s="83">
        <f>'Bureau de vote'!X192</f>
        <v>0</v>
      </c>
      <c r="W48" s="23">
        <f>'Bureau de vote'!Y192</f>
        <v>0</v>
      </c>
      <c r="X48" s="90">
        <f>'Bureau de vote'!Z192</f>
        <v>0</v>
      </c>
      <c r="Y48" s="83">
        <f>'Bureau de vote'!AA192</f>
        <v>3</v>
      </c>
      <c r="Z48" s="83">
        <f>'Bureau de vote'!AB192</f>
        <v>0</v>
      </c>
      <c r="AA48" s="23">
        <f>'Bureau de vote'!AC192</f>
        <v>82</v>
      </c>
      <c r="AB48" s="90">
        <f>'Bureau de vote'!AD192</f>
        <v>0</v>
      </c>
      <c r="AC48" s="83">
        <f>'Bureau de vote'!AE192</f>
        <v>15</v>
      </c>
      <c r="AD48" s="83">
        <f>'Bureau de vote'!AF192</f>
        <v>0</v>
      </c>
      <c r="AE48" s="23">
        <f>'Bureau de vote'!AG192</f>
        <v>178</v>
      </c>
      <c r="AF48" s="90">
        <f>'Bureau de vote'!AH192</f>
        <v>0</v>
      </c>
    </row>
    <row r="49" spans="1:32" x14ac:dyDescent="0.15">
      <c r="A49" s="23" t="str">
        <f>'Bureau de vote'!C193</f>
        <v>Punaauia</v>
      </c>
      <c r="B49" s="83">
        <f>'Bureau de vote'!D193</f>
        <v>12</v>
      </c>
      <c r="C49" s="83">
        <f>'Bureau de vote'!E193</f>
        <v>1210</v>
      </c>
      <c r="D49" s="83">
        <f>'Bureau de vote'!F193</f>
        <v>699</v>
      </c>
      <c r="E49" s="83">
        <f>'Bureau de vote'!G193</f>
        <v>511</v>
      </c>
      <c r="F49" s="192">
        <f>'Bureau de vote'!H193</f>
        <v>42.23</v>
      </c>
      <c r="G49" s="83">
        <f>'Bureau de vote'!I193</f>
        <v>19</v>
      </c>
      <c r="H49" s="192">
        <f>'Bureau de vote'!J193</f>
        <v>0</v>
      </c>
      <c r="I49" s="83">
        <f>'Bureau de vote'!K193</f>
        <v>19</v>
      </c>
      <c r="J49" s="83">
        <f>'Bureau de vote'!L193</f>
        <v>473</v>
      </c>
      <c r="K49" s="23">
        <f>'Bureau de vote'!M193</f>
        <v>14</v>
      </c>
      <c r="L49" s="90">
        <f>'Bureau de vote'!N193</f>
        <v>0</v>
      </c>
      <c r="M49" s="83">
        <f>'Bureau de vote'!O193</f>
        <v>154</v>
      </c>
      <c r="N49" s="83">
        <f>'Bureau de vote'!P193</f>
        <v>0</v>
      </c>
      <c r="O49" s="23">
        <f>'Bureau de vote'!Q193</f>
        <v>75</v>
      </c>
      <c r="P49" s="90">
        <f>'Bureau de vote'!R193</f>
        <v>0</v>
      </c>
      <c r="Q49" s="83">
        <f>'Bureau de vote'!S193</f>
        <v>21</v>
      </c>
      <c r="R49" s="83">
        <f>'Bureau de vote'!T193</f>
        <v>0</v>
      </c>
      <c r="S49" s="23">
        <f>'Bureau de vote'!U193</f>
        <v>11</v>
      </c>
      <c r="T49" s="90">
        <f>'Bureau de vote'!V193</f>
        <v>0</v>
      </c>
      <c r="U49" s="83">
        <f>'Bureau de vote'!W193</f>
        <v>11</v>
      </c>
      <c r="V49" s="83">
        <f>'Bureau de vote'!X193</f>
        <v>0</v>
      </c>
      <c r="W49" s="23">
        <f>'Bureau de vote'!Y193</f>
        <v>3</v>
      </c>
      <c r="X49" s="90">
        <f>'Bureau de vote'!Z193</f>
        <v>0</v>
      </c>
      <c r="Y49" s="83">
        <f>'Bureau de vote'!AA193</f>
        <v>5</v>
      </c>
      <c r="Z49" s="83">
        <f>'Bureau de vote'!AB193</f>
        <v>0</v>
      </c>
      <c r="AA49" s="23">
        <f>'Bureau de vote'!AC193</f>
        <v>47</v>
      </c>
      <c r="AB49" s="90">
        <f>'Bureau de vote'!AD193</f>
        <v>0</v>
      </c>
      <c r="AC49" s="83">
        <f>'Bureau de vote'!AE193</f>
        <v>15</v>
      </c>
      <c r="AD49" s="83">
        <f>'Bureau de vote'!AF193</f>
        <v>0</v>
      </c>
      <c r="AE49" s="23">
        <f>'Bureau de vote'!AG193</f>
        <v>117</v>
      </c>
      <c r="AF49" s="90">
        <f>'Bureau de vote'!AH193</f>
        <v>0</v>
      </c>
    </row>
    <row r="50" spans="1:32" x14ac:dyDescent="0.15">
      <c r="A50" s="23" t="str">
        <f>'Bureau de vote'!C194</f>
        <v>Punaauia</v>
      </c>
      <c r="B50" s="83">
        <f>'Bureau de vote'!D194</f>
        <v>13</v>
      </c>
      <c r="C50" s="83">
        <f>'Bureau de vote'!E194</f>
        <v>1240</v>
      </c>
      <c r="D50" s="83">
        <f>'Bureau de vote'!F194</f>
        <v>643</v>
      </c>
      <c r="E50" s="83">
        <f>'Bureau de vote'!G194</f>
        <v>597</v>
      </c>
      <c r="F50" s="192">
        <f>'Bureau de vote'!H194</f>
        <v>48.15</v>
      </c>
      <c r="G50" s="83">
        <f>'Bureau de vote'!I194</f>
        <v>16</v>
      </c>
      <c r="H50" s="192">
        <f>'Bureau de vote'!J194</f>
        <v>0</v>
      </c>
      <c r="I50" s="83">
        <f>'Bureau de vote'!K194</f>
        <v>6</v>
      </c>
      <c r="J50" s="83">
        <f>'Bureau de vote'!L194</f>
        <v>575</v>
      </c>
      <c r="K50" s="23">
        <f>'Bureau de vote'!M194</f>
        <v>17</v>
      </c>
      <c r="L50" s="90">
        <f>'Bureau de vote'!N194</f>
        <v>0</v>
      </c>
      <c r="M50" s="83">
        <f>'Bureau de vote'!O194</f>
        <v>140</v>
      </c>
      <c r="N50" s="83">
        <f>'Bureau de vote'!P194</f>
        <v>0</v>
      </c>
      <c r="O50" s="23">
        <f>'Bureau de vote'!Q194</f>
        <v>107</v>
      </c>
      <c r="P50" s="90">
        <f>'Bureau de vote'!R194</f>
        <v>0</v>
      </c>
      <c r="Q50" s="83">
        <f>'Bureau de vote'!S194</f>
        <v>27</v>
      </c>
      <c r="R50" s="83">
        <f>'Bureau de vote'!T194</f>
        <v>0</v>
      </c>
      <c r="S50" s="23">
        <f>'Bureau de vote'!U194</f>
        <v>5</v>
      </c>
      <c r="T50" s="90">
        <f>'Bureau de vote'!V194</f>
        <v>0</v>
      </c>
      <c r="U50" s="83">
        <f>'Bureau de vote'!W194</f>
        <v>7</v>
      </c>
      <c r="V50" s="83">
        <f>'Bureau de vote'!X194</f>
        <v>0</v>
      </c>
      <c r="W50" s="23">
        <f>'Bureau de vote'!Y194</f>
        <v>0</v>
      </c>
      <c r="X50" s="90">
        <f>'Bureau de vote'!Z194</f>
        <v>0</v>
      </c>
      <c r="Y50" s="83">
        <f>'Bureau de vote'!AA194</f>
        <v>7</v>
      </c>
      <c r="Z50" s="83">
        <f>'Bureau de vote'!AB194</f>
        <v>0</v>
      </c>
      <c r="AA50" s="23">
        <f>'Bureau de vote'!AC194</f>
        <v>81</v>
      </c>
      <c r="AB50" s="90">
        <f>'Bureau de vote'!AD194</f>
        <v>0</v>
      </c>
      <c r="AC50" s="83">
        <f>'Bureau de vote'!AE194</f>
        <v>26</v>
      </c>
      <c r="AD50" s="83">
        <f>'Bureau de vote'!AF194</f>
        <v>0</v>
      </c>
      <c r="AE50" s="23">
        <f>'Bureau de vote'!AG194</f>
        <v>158</v>
      </c>
      <c r="AF50" s="90">
        <f>'Bureau de vote'!AH194</f>
        <v>0</v>
      </c>
    </row>
    <row r="51" spans="1:32" x14ac:dyDescent="0.15">
      <c r="A51" s="23" t="str">
        <f>'Bureau de vote'!C195</f>
        <v>Punaauia</v>
      </c>
      <c r="B51" s="83">
        <f>'Bureau de vote'!D195</f>
        <v>14</v>
      </c>
      <c r="C51" s="83">
        <f>'Bureau de vote'!E195</f>
        <v>1304</v>
      </c>
      <c r="D51" s="83">
        <f>'Bureau de vote'!F195</f>
        <v>633</v>
      </c>
      <c r="E51" s="83">
        <f>'Bureau de vote'!G195</f>
        <v>671</v>
      </c>
      <c r="F51" s="192">
        <f>'Bureau de vote'!H195</f>
        <v>51.46</v>
      </c>
      <c r="G51" s="83">
        <f>'Bureau de vote'!I195</f>
        <v>22</v>
      </c>
      <c r="H51" s="192">
        <f>'Bureau de vote'!J195</f>
        <v>0</v>
      </c>
      <c r="I51" s="83">
        <f>'Bureau de vote'!K195</f>
        <v>6</v>
      </c>
      <c r="J51" s="83">
        <f>'Bureau de vote'!L195</f>
        <v>643</v>
      </c>
      <c r="K51" s="23">
        <f>'Bureau de vote'!M195</f>
        <v>19</v>
      </c>
      <c r="L51" s="90">
        <f>'Bureau de vote'!N195</f>
        <v>0</v>
      </c>
      <c r="M51" s="83">
        <f>'Bureau de vote'!O195</f>
        <v>196</v>
      </c>
      <c r="N51" s="83">
        <f>'Bureau de vote'!P195</f>
        <v>0</v>
      </c>
      <c r="O51" s="23">
        <f>'Bureau de vote'!Q195</f>
        <v>98</v>
      </c>
      <c r="P51" s="90">
        <f>'Bureau de vote'!R195</f>
        <v>0</v>
      </c>
      <c r="Q51" s="83">
        <f>'Bureau de vote'!S195</f>
        <v>16</v>
      </c>
      <c r="R51" s="83">
        <f>'Bureau de vote'!T195</f>
        <v>0</v>
      </c>
      <c r="S51" s="23">
        <f>'Bureau de vote'!U195</f>
        <v>4</v>
      </c>
      <c r="T51" s="90">
        <f>'Bureau de vote'!V195</f>
        <v>0</v>
      </c>
      <c r="U51" s="83">
        <f>'Bureau de vote'!W195</f>
        <v>5</v>
      </c>
      <c r="V51" s="83">
        <f>'Bureau de vote'!X195</f>
        <v>0</v>
      </c>
      <c r="W51" s="23">
        <f>'Bureau de vote'!Y195</f>
        <v>3</v>
      </c>
      <c r="X51" s="90">
        <f>'Bureau de vote'!Z195</f>
        <v>0</v>
      </c>
      <c r="Y51" s="83">
        <f>'Bureau de vote'!AA195</f>
        <v>5</v>
      </c>
      <c r="Z51" s="83">
        <f>'Bureau de vote'!AB195</f>
        <v>0</v>
      </c>
      <c r="AA51" s="23">
        <f>'Bureau de vote'!AC195</f>
        <v>96</v>
      </c>
      <c r="AB51" s="90">
        <f>'Bureau de vote'!AD195</f>
        <v>0</v>
      </c>
      <c r="AC51" s="83">
        <f>'Bureau de vote'!AE195</f>
        <v>30</v>
      </c>
      <c r="AD51" s="83">
        <f>'Bureau de vote'!AF195</f>
        <v>0</v>
      </c>
      <c r="AE51" s="23">
        <f>'Bureau de vote'!AG195</f>
        <v>171</v>
      </c>
      <c r="AF51" s="90">
        <f>'Bureau de vote'!AH195</f>
        <v>0</v>
      </c>
    </row>
    <row r="52" spans="1:32" x14ac:dyDescent="0.15">
      <c r="A52" s="23" t="str">
        <f>'Bureau de vote'!C196</f>
        <v>Punaauia</v>
      </c>
      <c r="B52" s="83">
        <f>'Bureau de vote'!D196</f>
        <v>15</v>
      </c>
      <c r="C52" s="83">
        <f>'Bureau de vote'!E196</f>
        <v>1168</v>
      </c>
      <c r="D52" s="83">
        <f>'Bureau de vote'!F196</f>
        <v>597</v>
      </c>
      <c r="E52" s="83">
        <f>'Bureau de vote'!G196</f>
        <v>571</v>
      </c>
      <c r="F52" s="192">
        <f>'Bureau de vote'!H196</f>
        <v>48.89</v>
      </c>
      <c r="G52" s="83">
        <f>'Bureau de vote'!I196</f>
        <v>14</v>
      </c>
      <c r="H52" s="192">
        <f>'Bureau de vote'!J196</f>
        <v>0</v>
      </c>
      <c r="I52" s="83">
        <f>'Bureau de vote'!K196</f>
        <v>4</v>
      </c>
      <c r="J52" s="83">
        <f>'Bureau de vote'!L196</f>
        <v>553</v>
      </c>
      <c r="K52" s="23">
        <f>'Bureau de vote'!M196</f>
        <v>17</v>
      </c>
      <c r="L52" s="90">
        <f>'Bureau de vote'!N196</f>
        <v>0</v>
      </c>
      <c r="M52" s="83">
        <f>'Bureau de vote'!O196</f>
        <v>107</v>
      </c>
      <c r="N52" s="83">
        <f>'Bureau de vote'!P196</f>
        <v>0</v>
      </c>
      <c r="O52" s="23">
        <f>'Bureau de vote'!Q196</f>
        <v>99</v>
      </c>
      <c r="P52" s="90">
        <f>'Bureau de vote'!R196</f>
        <v>0</v>
      </c>
      <c r="Q52" s="83">
        <f>'Bureau de vote'!S196</f>
        <v>22</v>
      </c>
      <c r="R52" s="83">
        <f>'Bureau de vote'!T196</f>
        <v>0</v>
      </c>
      <c r="S52" s="23">
        <f>'Bureau de vote'!U196</f>
        <v>6</v>
      </c>
      <c r="T52" s="90">
        <f>'Bureau de vote'!V196</f>
        <v>0</v>
      </c>
      <c r="U52" s="83">
        <f>'Bureau de vote'!W196</f>
        <v>5</v>
      </c>
      <c r="V52" s="83">
        <f>'Bureau de vote'!X196</f>
        <v>0</v>
      </c>
      <c r="W52" s="23">
        <f>'Bureau de vote'!Y196</f>
        <v>0</v>
      </c>
      <c r="X52" s="90">
        <f>'Bureau de vote'!Z196</f>
        <v>0</v>
      </c>
      <c r="Y52" s="83">
        <f>'Bureau de vote'!AA196</f>
        <v>7</v>
      </c>
      <c r="Z52" s="83">
        <f>'Bureau de vote'!AB196</f>
        <v>0</v>
      </c>
      <c r="AA52" s="23">
        <f>'Bureau de vote'!AC196</f>
        <v>68</v>
      </c>
      <c r="AB52" s="90">
        <f>'Bureau de vote'!AD196</f>
        <v>0</v>
      </c>
      <c r="AC52" s="83">
        <f>'Bureau de vote'!AE196</f>
        <v>23</v>
      </c>
      <c r="AD52" s="83">
        <f>'Bureau de vote'!AF196</f>
        <v>0</v>
      </c>
      <c r="AE52" s="23">
        <f>'Bureau de vote'!AG196</f>
        <v>199</v>
      </c>
      <c r="AF52" s="90">
        <f>'Bureau de vote'!AH196</f>
        <v>0</v>
      </c>
    </row>
    <row r="53" spans="1:32" x14ac:dyDescent="0.15">
      <c r="A53" s="1" t="str">
        <f>'Bureau de vote'!C221</f>
        <v>TAHAA</v>
      </c>
      <c r="B53" s="5"/>
      <c r="C53" s="5">
        <f>'Bureau de vote'!E221</f>
        <v>4637</v>
      </c>
      <c r="D53" s="5">
        <f>'Bureau de vote'!F221</f>
        <v>3191</v>
      </c>
      <c r="E53" s="5">
        <f>'Bureau de vote'!G221</f>
        <v>1446</v>
      </c>
      <c r="F53" s="135">
        <f>'Bureau de vote'!H221</f>
        <v>0.3118395514341169</v>
      </c>
      <c r="G53" s="5">
        <f>'Bureau de vote'!I221</f>
        <v>34</v>
      </c>
      <c r="H53" s="135">
        <f>'Bureau de vote'!J221</f>
        <v>7.332326935518654E-3</v>
      </c>
      <c r="I53" s="5">
        <f>'Bureau de vote'!K221</f>
        <v>83</v>
      </c>
      <c r="J53" s="5">
        <f>'Bureau de vote'!L221</f>
        <v>1329</v>
      </c>
      <c r="K53" s="1">
        <f>SUM(K54:K61)</f>
        <v>33</v>
      </c>
      <c r="L53" s="137">
        <f>K53/J53</f>
        <v>2.4830699774266364E-2</v>
      </c>
      <c r="M53" s="1">
        <f>SUM(M54:M61)</f>
        <v>649</v>
      </c>
      <c r="N53" s="135">
        <f>M53/J53</f>
        <v>0.48833709556057187</v>
      </c>
      <c r="O53" s="1">
        <f>SUM(O54:O61)</f>
        <v>161</v>
      </c>
      <c r="P53" s="137">
        <f>O53/J53</f>
        <v>0.12114371708051166</v>
      </c>
      <c r="Q53" s="1">
        <f>SUM(Q54:Q61)</f>
        <v>30</v>
      </c>
      <c r="R53" s="135">
        <f>Q53/J53</f>
        <v>2.2573363431151242E-2</v>
      </c>
      <c r="S53" s="1">
        <f>SUM(S54:S61)</f>
        <v>24</v>
      </c>
      <c r="T53" s="137">
        <f>S53/J53</f>
        <v>1.8058690744920992E-2</v>
      </c>
      <c r="U53" s="1">
        <f>SUM(U54:U61)</f>
        <v>8</v>
      </c>
      <c r="V53" s="135">
        <f>U53/J53</f>
        <v>6.0195635816403309E-3</v>
      </c>
      <c r="W53" s="1">
        <f>SUM(W54:W61)</f>
        <v>9</v>
      </c>
      <c r="X53" s="137">
        <f>W53/J53</f>
        <v>6.7720090293453723E-3</v>
      </c>
      <c r="Y53" s="1">
        <f>SUM(Y54:Y61)</f>
        <v>3</v>
      </c>
      <c r="Z53" s="135">
        <f>Y53/J53</f>
        <v>2.257336343115124E-3</v>
      </c>
      <c r="AA53" s="1">
        <f>SUM(AA54:AA61)</f>
        <v>71</v>
      </c>
      <c r="AB53" s="137">
        <f>AA53/J53</f>
        <v>5.3423626787057941E-2</v>
      </c>
      <c r="AC53" s="1">
        <f>SUM(AC54:AC61)</f>
        <v>19</v>
      </c>
      <c r="AD53" s="135">
        <f>AC53/J53</f>
        <v>1.4296463506395787E-2</v>
      </c>
      <c r="AE53" s="1">
        <f>SUM(AE54:AE61)</f>
        <v>322</v>
      </c>
      <c r="AF53" s="137">
        <f>AE53/J53</f>
        <v>0.24228743416102333</v>
      </c>
    </row>
    <row r="54" spans="1:32" x14ac:dyDescent="0.15">
      <c r="A54" s="23" t="str">
        <f>'Bureau de vote'!C222</f>
        <v>Iripau-Patio</v>
      </c>
      <c r="B54" s="83">
        <f>'Bureau de vote'!D222</f>
        <v>1</v>
      </c>
      <c r="C54" s="83">
        <f>'Bureau de vote'!E222</f>
        <v>1091</v>
      </c>
      <c r="D54" s="83">
        <f>'Bureau de vote'!F222</f>
        <v>690</v>
      </c>
      <c r="E54" s="83">
        <f>'Bureau de vote'!G222</f>
        <v>401</v>
      </c>
      <c r="F54" s="192">
        <f>'Bureau de vote'!H222</f>
        <v>36.76</v>
      </c>
      <c r="G54" s="83">
        <f>'Bureau de vote'!I222</f>
        <v>10</v>
      </c>
      <c r="H54" s="192">
        <f>'Bureau de vote'!J222</f>
        <v>0</v>
      </c>
      <c r="I54" s="83">
        <f>'Bureau de vote'!K222</f>
        <v>21</v>
      </c>
      <c r="J54" s="83">
        <f>'Bureau de vote'!L222</f>
        <v>370</v>
      </c>
      <c r="K54" s="23">
        <f>'Bureau de vote'!M222</f>
        <v>13</v>
      </c>
      <c r="L54" s="90">
        <f>'Bureau de vote'!N222</f>
        <v>0</v>
      </c>
      <c r="M54" s="83">
        <f>'Bureau de vote'!O222</f>
        <v>116</v>
      </c>
      <c r="N54" s="83">
        <f>'Bureau de vote'!P222</f>
        <v>0</v>
      </c>
      <c r="O54" s="23">
        <f>'Bureau de vote'!Q222</f>
        <v>37</v>
      </c>
      <c r="P54" s="90">
        <f>'Bureau de vote'!R222</f>
        <v>0</v>
      </c>
      <c r="Q54" s="83">
        <f>'Bureau de vote'!S222</f>
        <v>4</v>
      </c>
      <c r="R54" s="83">
        <f>'Bureau de vote'!T222</f>
        <v>0</v>
      </c>
      <c r="S54" s="23">
        <f>'Bureau de vote'!U222</f>
        <v>16</v>
      </c>
      <c r="T54" s="90">
        <f>'Bureau de vote'!V222</f>
        <v>0</v>
      </c>
      <c r="U54" s="83">
        <f>'Bureau de vote'!W222</f>
        <v>4</v>
      </c>
      <c r="V54" s="83">
        <f>'Bureau de vote'!X222</f>
        <v>0</v>
      </c>
      <c r="W54" s="23">
        <f>'Bureau de vote'!Y222</f>
        <v>3</v>
      </c>
      <c r="X54" s="90">
        <f>'Bureau de vote'!Z222</f>
        <v>0</v>
      </c>
      <c r="Y54" s="83">
        <f>'Bureau de vote'!AA222</f>
        <v>1</v>
      </c>
      <c r="Z54" s="83">
        <f>'Bureau de vote'!AB222</f>
        <v>0</v>
      </c>
      <c r="AA54" s="23">
        <f>'Bureau de vote'!AC222</f>
        <v>22</v>
      </c>
      <c r="AB54" s="90">
        <f>'Bureau de vote'!AD222</f>
        <v>0</v>
      </c>
      <c r="AC54" s="83">
        <f>'Bureau de vote'!AE222</f>
        <v>4</v>
      </c>
      <c r="AD54" s="83">
        <f>'Bureau de vote'!AF222</f>
        <v>0</v>
      </c>
      <c r="AE54" s="23">
        <f>'Bureau de vote'!AG222</f>
        <v>150</v>
      </c>
      <c r="AF54" s="90">
        <f>'Bureau de vote'!AH222</f>
        <v>0</v>
      </c>
    </row>
    <row r="55" spans="1:32" x14ac:dyDescent="0.15">
      <c r="A55" s="23" t="str">
        <f>'Bureau de vote'!C223</f>
        <v>Tapuamu</v>
      </c>
      <c r="B55" s="83">
        <f>'Bureau de vote'!D223</f>
        <v>2</v>
      </c>
      <c r="C55" s="83">
        <f>'Bureau de vote'!E223</f>
        <v>513</v>
      </c>
      <c r="D55" s="83">
        <f>'Bureau de vote'!F223</f>
        <v>362</v>
      </c>
      <c r="E55" s="83">
        <f>'Bureau de vote'!G223</f>
        <v>151</v>
      </c>
      <c r="F55" s="192">
        <f>'Bureau de vote'!H223</f>
        <v>29.43</v>
      </c>
      <c r="G55" s="83">
        <f>'Bureau de vote'!I223</f>
        <v>0</v>
      </c>
      <c r="H55" s="192">
        <f>'Bureau de vote'!J223</f>
        <v>0</v>
      </c>
      <c r="I55" s="83">
        <f>'Bureau de vote'!K223</f>
        <v>16</v>
      </c>
      <c r="J55" s="83">
        <f>'Bureau de vote'!L223</f>
        <v>135</v>
      </c>
      <c r="K55" s="23">
        <f>'Bureau de vote'!M223</f>
        <v>7</v>
      </c>
      <c r="L55" s="90">
        <f>'Bureau de vote'!N223</f>
        <v>0</v>
      </c>
      <c r="M55" s="83">
        <f>'Bureau de vote'!O223</f>
        <v>40</v>
      </c>
      <c r="N55" s="83">
        <f>'Bureau de vote'!P223</f>
        <v>0</v>
      </c>
      <c r="O55" s="23">
        <f>'Bureau de vote'!Q223</f>
        <v>20</v>
      </c>
      <c r="P55" s="90">
        <f>'Bureau de vote'!R223</f>
        <v>0</v>
      </c>
      <c r="Q55" s="83">
        <f>'Bureau de vote'!S223</f>
        <v>5</v>
      </c>
      <c r="R55" s="83">
        <f>'Bureau de vote'!T223</f>
        <v>0</v>
      </c>
      <c r="S55" s="23">
        <f>'Bureau de vote'!U223</f>
        <v>0</v>
      </c>
      <c r="T55" s="90">
        <f>'Bureau de vote'!V223</f>
        <v>0</v>
      </c>
      <c r="U55" s="83">
        <f>'Bureau de vote'!W223</f>
        <v>0</v>
      </c>
      <c r="V55" s="83">
        <f>'Bureau de vote'!X223</f>
        <v>0</v>
      </c>
      <c r="W55" s="23">
        <f>'Bureau de vote'!Y223</f>
        <v>1</v>
      </c>
      <c r="X55" s="90">
        <f>'Bureau de vote'!Z223</f>
        <v>0</v>
      </c>
      <c r="Y55" s="83">
        <f>'Bureau de vote'!AA223</f>
        <v>0</v>
      </c>
      <c r="Z55" s="83">
        <f>'Bureau de vote'!AB223</f>
        <v>0</v>
      </c>
      <c r="AA55" s="23">
        <f>'Bureau de vote'!AC223</f>
        <v>7</v>
      </c>
      <c r="AB55" s="90">
        <f>'Bureau de vote'!AD223</f>
        <v>0</v>
      </c>
      <c r="AC55" s="83">
        <f>'Bureau de vote'!AE223</f>
        <v>5</v>
      </c>
      <c r="AD55" s="83">
        <f>'Bureau de vote'!AF223</f>
        <v>0</v>
      </c>
      <c r="AE55" s="23">
        <f>'Bureau de vote'!AG223</f>
        <v>50</v>
      </c>
      <c r="AF55" s="90">
        <f>'Bureau de vote'!AH223</f>
        <v>0</v>
      </c>
    </row>
    <row r="56" spans="1:32" x14ac:dyDescent="0.15">
      <c r="A56" s="23" t="str">
        <f>'Bureau de vote'!C224</f>
        <v>Ruutia-Tiva</v>
      </c>
      <c r="B56" s="83">
        <f>'Bureau de vote'!D224</f>
        <v>3</v>
      </c>
      <c r="C56" s="83">
        <f>'Bureau de vote'!E224</f>
        <v>466</v>
      </c>
      <c r="D56" s="83">
        <f>'Bureau de vote'!F224</f>
        <v>328</v>
      </c>
      <c r="E56" s="83">
        <f>'Bureau de vote'!G224</f>
        <v>138</v>
      </c>
      <c r="F56" s="192">
        <f>'Bureau de vote'!H224</f>
        <v>29.61</v>
      </c>
      <c r="G56" s="83">
        <f>'Bureau de vote'!I224</f>
        <v>3</v>
      </c>
      <c r="H56" s="192">
        <f>'Bureau de vote'!J224</f>
        <v>0</v>
      </c>
      <c r="I56" s="83">
        <f>'Bureau de vote'!K224</f>
        <v>2</v>
      </c>
      <c r="J56" s="83">
        <f>'Bureau de vote'!L224</f>
        <v>133</v>
      </c>
      <c r="K56" s="23">
        <f>'Bureau de vote'!M224</f>
        <v>4</v>
      </c>
      <c r="L56" s="90">
        <f>'Bureau de vote'!N224</f>
        <v>0</v>
      </c>
      <c r="M56" s="83">
        <f>'Bureau de vote'!O224</f>
        <v>57</v>
      </c>
      <c r="N56" s="83">
        <f>'Bureau de vote'!P224</f>
        <v>0</v>
      </c>
      <c r="O56" s="23">
        <f>'Bureau de vote'!Q224</f>
        <v>34</v>
      </c>
      <c r="P56" s="90">
        <f>'Bureau de vote'!R224</f>
        <v>0</v>
      </c>
      <c r="Q56" s="83">
        <f>'Bureau de vote'!S224</f>
        <v>1</v>
      </c>
      <c r="R56" s="83">
        <f>'Bureau de vote'!T224</f>
        <v>0</v>
      </c>
      <c r="S56" s="23">
        <f>'Bureau de vote'!U224</f>
        <v>2</v>
      </c>
      <c r="T56" s="90">
        <f>'Bureau de vote'!V224</f>
        <v>0</v>
      </c>
      <c r="U56" s="83">
        <f>'Bureau de vote'!W224</f>
        <v>1</v>
      </c>
      <c r="V56" s="83">
        <f>'Bureau de vote'!X224</f>
        <v>0</v>
      </c>
      <c r="W56" s="23">
        <f>'Bureau de vote'!Y224</f>
        <v>3</v>
      </c>
      <c r="X56" s="90">
        <f>'Bureau de vote'!Z224</f>
        <v>0</v>
      </c>
      <c r="Y56" s="83">
        <f>'Bureau de vote'!AA224</f>
        <v>2</v>
      </c>
      <c r="Z56" s="83">
        <f>'Bureau de vote'!AB224</f>
        <v>0</v>
      </c>
      <c r="AA56" s="23">
        <f>'Bureau de vote'!AC224</f>
        <v>10</v>
      </c>
      <c r="AB56" s="90">
        <f>'Bureau de vote'!AD224</f>
        <v>0</v>
      </c>
      <c r="AC56" s="83">
        <f>'Bureau de vote'!AE224</f>
        <v>0</v>
      </c>
      <c r="AD56" s="83">
        <f>'Bureau de vote'!AF224</f>
        <v>0</v>
      </c>
      <c r="AE56" s="23">
        <f>'Bureau de vote'!AG224</f>
        <v>19</v>
      </c>
      <c r="AF56" s="90">
        <f>'Bureau de vote'!AH224</f>
        <v>0</v>
      </c>
    </row>
    <row r="57" spans="1:32" x14ac:dyDescent="0.15">
      <c r="A57" s="23" t="str">
        <f>'Bureau de vote'!C225</f>
        <v>Niua-Pouturu</v>
      </c>
      <c r="B57" s="83">
        <f>'Bureau de vote'!D225</f>
        <v>4</v>
      </c>
      <c r="C57" s="83">
        <f>'Bureau de vote'!E225</f>
        <v>461</v>
      </c>
      <c r="D57" s="83">
        <f>'Bureau de vote'!F225</f>
        <v>336</v>
      </c>
      <c r="E57" s="83">
        <f>'Bureau de vote'!G225</f>
        <v>125</v>
      </c>
      <c r="F57" s="192">
        <f>'Bureau de vote'!H225</f>
        <v>27.11</v>
      </c>
      <c r="G57" s="83">
        <f>'Bureau de vote'!I225</f>
        <v>0</v>
      </c>
      <c r="H57" s="192">
        <f>'Bureau de vote'!J225</f>
        <v>0</v>
      </c>
      <c r="I57" s="83">
        <f>'Bureau de vote'!K225</f>
        <v>14</v>
      </c>
      <c r="J57" s="83">
        <f>'Bureau de vote'!L225</f>
        <v>111</v>
      </c>
      <c r="K57" s="23">
        <f>'Bureau de vote'!M225</f>
        <v>2</v>
      </c>
      <c r="L57" s="90">
        <f>'Bureau de vote'!N225</f>
        <v>0</v>
      </c>
      <c r="M57" s="83">
        <f>'Bureau de vote'!O225</f>
        <v>58</v>
      </c>
      <c r="N57" s="83">
        <f>'Bureau de vote'!P225</f>
        <v>0</v>
      </c>
      <c r="O57" s="23">
        <f>'Bureau de vote'!Q225</f>
        <v>13</v>
      </c>
      <c r="P57" s="90">
        <f>'Bureau de vote'!R225</f>
        <v>0</v>
      </c>
      <c r="Q57" s="83">
        <f>'Bureau de vote'!S225</f>
        <v>5</v>
      </c>
      <c r="R57" s="83">
        <f>'Bureau de vote'!T225</f>
        <v>0</v>
      </c>
      <c r="S57" s="23">
        <f>'Bureau de vote'!U225</f>
        <v>1</v>
      </c>
      <c r="T57" s="90">
        <f>'Bureau de vote'!V225</f>
        <v>0</v>
      </c>
      <c r="U57" s="83">
        <f>'Bureau de vote'!W225</f>
        <v>0</v>
      </c>
      <c r="V57" s="83">
        <f>'Bureau de vote'!X225</f>
        <v>0</v>
      </c>
      <c r="W57" s="23">
        <f>'Bureau de vote'!Y225</f>
        <v>0</v>
      </c>
      <c r="X57" s="90">
        <f>'Bureau de vote'!Z225</f>
        <v>0</v>
      </c>
      <c r="Y57" s="83">
        <f>'Bureau de vote'!AA225</f>
        <v>0</v>
      </c>
      <c r="Z57" s="83">
        <f>'Bureau de vote'!AB225</f>
        <v>0</v>
      </c>
      <c r="AA57" s="23">
        <f>'Bureau de vote'!AC225</f>
        <v>13</v>
      </c>
      <c r="AB57" s="90">
        <f>'Bureau de vote'!AD225</f>
        <v>0</v>
      </c>
      <c r="AC57" s="83">
        <f>'Bureau de vote'!AE225</f>
        <v>1</v>
      </c>
      <c r="AD57" s="83">
        <f>'Bureau de vote'!AF225</f>
        <v>0</v>
      </c>
      <c r="AE57" s="23">
        <f>'Bureau de vote'!AG225</f>
        <v>18</v>
      </c>
      <c r="AF57" s="90">
        <f>'Bureau de vote'!AH225</f>
        <v>0</v>
      </c>
    </row>
    <row r="58" spans="1:32" x14ac:dyDescent="0.15">
      <c r="A58" s="23" t="str">
        <f>'Bureau de vote'!C226</f>
        <v>Hauino-Vaitoare</v>
      </c>
      <c r="B58" s="83">
        <f>'Bureau de vote'!D226</f>
        <v>5</v>
      </c>
      <c r="C58" s="83">
        <f>'Bureau de vote'!E226</f>
        <v>425</v>
      </c>
      <c r="D58" s="83">
        <f>'Bureau de vote'!F226</f>
        <v>348</v>
      </c>
      <c r="E58" s="83">
        <f>'Bureau de vote'!G226</f>
        <v>77</v>
      </c>
      <c r="F58" s="192">
        <f>'Bureau de vote'!H226</f>
        <v>18.12</v>
      </c>
      <c r="G58" s="83">
        <f>'Bureau de vote'!I226</f>
        <v>0</v>
      </c>
      <c r="H58" s="192">
        <f>'Bureau de vote'!J226</f>
        <v>0</v>
      </c>
      <c r="I58" s="83">
        <f>'Bureau de vote'!K226</f>
        <v>14</v>
      </c>
      <c r="J58" s="83">
        <f>'Bureau de vote'!L226</f>
        <v>63</v>
      </c>
      <c r="K58" s="23">
        <f>'Bureau de vote'!M226</f>
        <v>2</v>
      </c>
      <c r="L58" s="90">
        <f>'Bureau de vote'!N226</f>
        <v>0</v>
      </c>
      <c r="M58" s="83">
        <f>'Bureau de vote'!O226</f>
        <v>29</v>
      </c>
      <c r="N58" s="83">
        <f>'Bureau de vote'!P226</f>
        <v>0</v>
      </c>
      <c r="O58" s="23">
        <f>'Bureau de vote'!Q226</f>
        <v>17</v>
      </c>
      <c r="P58" s="90">
        <f>'Bureau de vote'!R226</f>
        <v>0</v>
      </c>
      <c r="Q58" s="83">
        <f>'Bureau de vote'!S226</f>
        <v>3</v>
      </c>
      <c r="R58" s="83">
        <f>'Bureau de vote'!T226</f>
        <v>0</v>
      </c>
      <c r="S58" s="23">
        <f>'Bureau de vote'!U226</f>
        <v>1</v>
      </c>
      <c r="T58" s="90">
        <f>'Bureau de vote'!V226</f>
        <v>0</v>
      </c>
      <c r="U58" s="83">
        <f>'Bureau de vote'!W226</f>
        <v>1</v>
      </c>
      <c r="V58" s="83">
        <f>'Bureau de vote'!X226</f>
        <v>0</v>
      </c>
      <c r="W58" s="23">
        <f>'Bureau de vote'!Y226</f>
        <v>1</v>
      </c>
      <c r="X58" s="90">
        <f>'Bureau de vote'!Z226</f>
        <v>0</v>
      </c>
      <c r="Y58" s="83">
        <f>'Bureau de vote'!AA226</f>
        <v>0</v>
      </c>
      <c r="Z58" s="83">
        <f>'Bureau de vote'!AB226</f>
        <v>0</v>
      </c>
      <c r="AA58" s="23">
        <f>'Bureau de vote'!AC226</f>
        <v>1</v>
      </c>
      <c r="AB58" s="90">
        <f>'Bureau de vote'!AD226</f>
        <v>0</v>
      </c>
      <c r="AC58" s="83">
        <f>'Bureau de vote'!AE226</f>
        <v>2</v>
      </c>
      <c r="AD58" s="83">
        <f>'Bureau de vote'!AF226</f>
        <v>0</v>
      </c>
      <c r="AE58" s="23">
        <f>'Bureau de vote'!AG226</f>
        <v>6</v>
      </c>
      <c r="AF58" s="90">
        <f>'Bureau de vote'!AH226</f>
        <v>0</v>
      </c>
    </row>
    <row r="59" spans="1:32" x14ac:dyDescent="0.15">
      <c r="A59" s="23" t="str">
        <f>'Bureau de vote'!C227</f>
        <v>Haamene</v>
      </c>
      <c r="B59" s="83">
        <f>'Bureau de vote'!D227</f>
        <v>6</v>
      </c>
      <c r="C59" s="83">
        <f>'Bureau de vote'!E227</f>
        <v>831</v>
      </c>
      <c r="D59" s="83">
        <f>'Bureau de vote'!F227</f>
        <v>492</v>
      </c>
      <c r="E59" s="83">
        <f>'Bureau de vote'!G227</f>
        <v>339</v>
      </c>
      <c r="F59" s="192">
        <f>'Bureau de vote'!H227</f>
        <v>40.79</v>
      </c>
      <c r="G59" s="83">
        <f>'Bureau de vote'!I227</f>
        <v>16</v>
      </c>
      <c r="H59" s="192">
        <f>'Bureau de vote'!J227</f>
        <v>0</v>
      </c>
      <c r="I59" s="83">
        <f>'Bureau de vote'!K227</f>
        <v>10</v>
      </c>
      <c r="J59" s="83">
        <f>'Bureau de vote'!L227</f>
        <v>313</v>
      </c>
      <c r="K59" s="23">
        <f>'Bureau de vote'!M227</f>
        <v>3</v>
      </c>
      <c r="L59" s="90">
        <f>'Bureau de vote'!N227</f>
        <v>0</v>
      </c>
      <c r="M59" s="83">
        <f>'Bureau de vote'!O227</f>
        <v>233</v>
      </c>
      <c r="N59" s="83">
        <f>'Bureau de vote'!P227</f>
        <v>0</v>
      </c>
      <c r="O59" s="23">
        <f>'Bureau de vote'!Q227</f>
        <v>24</v>
      </c>
      <c r="P59" s="90">
        <f>'Bureau de vote'!R227</f>
        <v>0</v>
      </c>
      <c r="Q59" s="83">
        <f>'Bureau de vote'!S227</f>
        <v>4</v>
      </c>
      <c r="R59" s="83">
        <f>'Bureau de vote'!T227</f>
        <v>0</v>
      </c>
      <c r="S59" s="23">
        <f>'Bureau de vote'!U227</f>
        <v>2</v>
      </c>
      <c r="T59" s="90">
        <f>'Bureau de vote'!V227</f>
        <v>0</v>
      </c>
      <c r="U59" s="83">
        <f>'Bureau de vote'!W227</f>
        <v>2</v>
      </c>
      <c r="V59" s="83">
        <f>'Bureau de vote'!X227</f>
        <v>0</v>
      </c>
      <c r="W59" s="23">
        <f>'Bureau de vote'!Y227</f>
        <v>1</v>
      </c>
      <c r="X59" s="90">
        <f>'Bureau de vote'!Z227</f>
        <v>0</v>
      </c>
      <c r="Y59" s="83">
        <f>'Bureau de vote'!AA227</f>
        <v>0</v>
      </c>
      <c r="Z59" s="83">
        <f>'Bureau de vote'!AB227</f>
        <v>0</v>
      </c>
      <c r="AA59" s="23">
        <f>'Bureau de vote'!AC227</f>
        <v>10</v>
      </c>
      <c r="AB59" s="90">
        <f>'Bureau de vote'!AD227</f>
        <v>0</v>
      </c>
      <c r="AC59" s="83">
        <f>'Bureau de vote'!AE227</f>
        <v>6</v>
      </c>
      <c r="AD59" s="83">
        <f>'Bureau de vote'!AF227</f>
        <v>0</v>
      </c>
      <c r="AE59" s="23">
        <f>'Bureau de vote'!AG227</f>
        <v>28</v>
      </c>
      <c r="AF59" s="90">
        <f>'Bureau de vote'!AH227</f>
        <v>0</v>
      </c>
    </row>
    <row r="60" spans="1:32" x14ac:dyDescent="0.15">
      <c r="A60" s="23" t="str">
        <f>'Bureau de vote'!C228</f>
        <v>Faaaha</v>
      </c>
      <c r="B60" s="83">
        <f>'Bureau de vote'!D228</f>
        <v>7</v>
      </c>
      <c r="C60" s="83">
        <f>'Bureau de vote'!E228</f>
        <v>474</v>
      </c>
      <c r="D60" s="83">
        <f>'Bureau de vote'!F228</f>
        <v>350</v>
      </c>
      <c r="E60" s="83">
        <f>'Bureau de vote'!G228</f>
        <v>124</v>
      </c>
      <c r="F60" s="192">
        <f>'Bureau de vote'!H228</f>
        <v>26.16</v>
      </c>
      <c r="G60" s="83">
        <f>'Bureau de vote'!I228</f>
        <v>1</v>
      </c>
      <c r="H60" s="192">
        <f>'Bureau de vote'!J228</f>
        <v>0</v>
      </c>
      <c r="I60" s="83">
        <f>'Bureau de vote'!K228</f>
        <v>0</v>
      </c>
      <c r="J60" s="83">
        <f>'Bureau de vote'!L228</f>
        <v>123</v>
      </c>
      <c r="K60" s="23">
        <f>'Bureau de vote'!M228</f>
        <v>2</v>
      </c>
      <c r="L60" s="90">
        <f>'Bureau de vote'!N228</f>
        <v>0</v>
      </c>
      <c r="M60" s="83">
        <f>'Bureau de vote'!O228</f>
        <v>63</v>
      </c>
      <c r="N60" s="83">
        <f>'Bureau de vote'!P228</f>
        <v>0</v>
      </c>
      <c r="O60" s="23">
        <f>'Bureau de vote'!Q228</f>
        <v>10</v>
      </c>
      <c r="P60" s="90">
        <f>'Bureau de vote'!R228</f>
        <v>0</v>
      </c>
      <c r="Q60" s="83">
        <f>'Bureau de vote'!S228</f>
        <v>8</v>
      </c>
      <c r="R60" s="83">
        <f>'Bureau de vote'!T228</f>
        <v>0</v>
      </c>
      <c r="S60" s="23">
        <f>'Bureau de vote'!U228</f>
        <v>1</v>
      </c>
      <c r="T60" s="90">
        <f>'Bureau de vote'!V228</f>
        <v>0</v>
      </c>
      <c r="U60" s="83">
        <f>'Bureau de vote'!W228</f>
        <v>0</v>
      </c>
      <c r="V60" s="83">
        <f>'Bureau de vote'!X228</f>
        <v>0</v>
      </c>
      <c r="W60" s="23">
        <f>'Bureau de vote'!Y228</f>
        <v>0</v>
      </c>
      <c r="X60" s="90">
        <f>'Bureau de vote'!Z228</f>
        <v>0</v>
      </c>
      <c r="Y60" s="83">
        <f>'Bureau de vote'!AA228</f>
        <v>0</v>
      </c>
      <c r="Z60" s="83">
        <f>'Bureau de vote'!AB228</f>
        <v>0</v>
      </c>
      <c r="AA60" s="23">
        <f>'Bureau de vote'!AC228</f>
        <v>7</v>
      </c>
      <c r="AB60" s="90">
        <f>'Bureau de vote'!AD228</f>
        <v>0</v>
      </c>
      <c r="AC60" s="83">
        <f>'Bureau de vote'!AE228</f>
        <v>1</v>
      </c>
      <c r="AD60" s="83">
        <f>'Bureau de vote'!AF228</f>
        <v>0</v>
      </c>
      <c r="AE60" s="23">
        <f>'Bureau de vote'!AG228</f>
        <v>31</v>
      </c>
      <c r="AF60" s="90">
        <f>'Bureau de vote'!AH228</f>
        <v>0</v>
      </c>
    </row>
    <row r="61" spans="1:32" x14ac:dyDescent="0.15">
      <c r="A61" s="23" t="str">
        <f>'Bureau de vote'!C229</f>
        <v>Hipu</v>
      </c>
      <c r="B61" s="83">
        <f>'Bureau de vote'!D229</f>
        <v>8</v>
      </c>
      <c r="C61" s="83">
        <f>'Bureau de vote'!E229</f>
        <v>376</v>
      </c>
      <c r="D61" s="83">
        <f>'Bureau de vote'!F229</f>
        <v>285</v>
      </c>
      <c r="E61" s="83">
        <f>'Bureau de vote'!G229</f>
        <v>91</v>
      </c>
      <c r="F61" s="192">
        <f>'Bureau de vote'!H229</f>
        <v>24.2</v>
      </c>
      <c r="G61" s="83">
        <f>'Bureau de vote'!I229</f>
        <v>4</v>
      </c>
      <c r="H61" s="192">
        <f>'Bureau de vote'!J229</f>
        <v>0</v>
      </c>
      <c r="I61" s="83">
        <f>'Bureau de vote'!K229</f>
        <v>6</v>
      </c>
      <c r="J61" s="83">
        <f>'Bureau de vote'!L229</f>
        <v>81</v>
      </c>
      <c r="K61" s="23">
        <f>'Bureau de vote'!M229</f>
        <v>0</v>
      </c>
      <c r="L61" s="90">
        <f>'Bureau de vote'!N229</f>
        <v>0</v>
      </c>
      <c r="M61" s="83">
        <f>'Bureau de vote'!O229</f>
        <v>53</v>
      </c>
      <c r="N61" s="83">
        <f>'Bureau de vote'!P229</f>
        <v>0</v>
      </c>
      <c r="O61" s="23">
        <f>'Bureau de vote'!Q229</f>
        <v>6</v>
      </c>
      <c r="P61" s="90">
        <f>'Bureau de vote'!R229</f>
        <v>0</v>
      </c>
      <c r="Q61" s="83">
        <f>'Bureau de vote'!S229</f>
        <v>0</v>
      </c>
      <c r="R61" s="83">
        <f>'Bureau de vote'!T229</f>
        <v>0</v>
      </c>
      <c r="S61" s="23">
        <f>'Bureau de vote'!U229</f>
        <v>1</v>
      </c>
      <c r="T61" s="90">
        <f>'Bureau de vote'!V229</f>
        <v>0</v>
      </c>
      <c r="U61" s="83">
        <f>'Bureau de vote'!W229</f>
        <v>0</v>
      </c>
      <c r="V61" s="83">
        <f>'Bureau de vote'!X229</f>
        <v>0</v>
      </c>
      <c r="W61" s="23">
        <f>'Bureau de vote'!Y229</f>
        <v>0</v>
      </c>
      <c r="X61" s="90">
        <f>'Bureau de vote'!Z229</f>
        <v>0</v>
      </c>
      <c r="Y61" s="83">
        <f>'Bureau de vote'!AA229</f>
        <v>0</v>
      </c>
      <c r="Z61" s="83">
        <f>'Bureau de vote'!AB229</f>
        <v>0</v>
      </c>
      <c r="AA61" s="23">
        <f>'Bureau de vote'!AC229</f>
        <v>1</v>
      </c>
      <c r="AB61" s="90">
        <f>'Bureau de vote'!AD229</f>
        <v>0</v>
      </c>
      <c r="AC61" s="83">
        <f>'Bureau de vote'!AE229</f>
        <v>0</v>
      </c>
      <c r="AD61" s="83">
        <f>'Bureau de vote'!AF229</f>
        <v>0</v>
      </c>
      <c r="AE61" s="23">
        <f>'Bureau de vote'!AG229</f>
        <v>20</v>
      </c>
      <c r="AF61" s="90">
        <f>'Bureau de vote'!AH229</f>
        <v>0</v>
      </c>
    </row>
    <row r="62" spans="1:32" x14ac:dyDescent="0.15">
      <c r="A62" s="1" t="str">
        <f>'Bureau de vote'!C251</f>
        <v>TAPUTAPUATEA</v>
      </c>
      <c r="B62" s="5"/>
      <c r="C62" s="5">
        <f>'Bureau de vote'!E251</f>
        <v>3841</v>
      </c>
      <c r="D62" s="5">
        <f>'Bureau de vote'!F251</f>
        <v>2026</v>
      </c>
      <c r="E62" s="5">
        <f>'Bureau de vote'!G251</f>
        <v>1815</v>
      </c>
      <c r="F62" s="135">
        <f>'Bureau de vote'!H251</f>
        <v>0.47253319448060399</v>
      </c>
      <c r="G62" s="5">
        <f>'Bureau de vote'!I251</f>
        <v>27</v>
      </c>
      <c r="H62" s="135">
        <f>'Bureau de vote'!J251</f>
        <v>7.0294194220255138E-3</v>
      </c>
      <c r="I62" s="5">
        <f>'Bureau de vote'!K251</f>
        <v>64</v>
      </c>
      <c r="J62" s="5">
        <f>'Bureau de vote'!L251</f>
        <v>1724</v>
      </c>
      <c r="K62" s="1">
        <f>SUM(K63:K66)</f>
        <v>42</v>
      </c>
      <c r="L62" s="137">
        <f>K62/J62</f>
        <v>2.4361948955916472E-2</v>
      </c>
      <c r="M62" s="1">
        <f>SUM(M63:M66)</f>
        <v>686</v>
      </c>
      <c r="N62" s="135">
        <f>M62/J62</f>
        <v>0.39791183294663574</v>
      </c>
      <c r="O62" s="1">
        <f>SUM(O63:O66)</f>
        <v>180</v>
      </c>
      <c r="P62" s="137">
        <f>O62/J62</f>
        <v>0.10440835266821345</v>
      </c>
      <c r="Q62" s="1">
        <f>SUM(Q63:Q66)</f>
        <v>42</v>
      </c>
      <c r="R62" s="135">
        <f>Q62/J62</f>
        <v>2.4361948955916472E-2</v>
      </c>
      <c r="S62" s="1">
        <f>SUM(S63:S66)</f>
        <v>15</v>
      </c>
      <c r="T62" s="137">
        <f>S62/J62</f>
        <v>8.7006960556844544E-3</v>
      </c>
      <c r="U62" s="1">
        <f>SUM(U63:U66)</f>
        <v>18</v>
      </c>
      <c r="V62" s="135">
        <f>U62/J62</f>
        <v>1.0440835266821345E-2</v>
      </c>
      <c r="W62" s="1">
        <f>SUM(W63:W66)</f>
        <v>3</v>
      </c>
      <c r="X62" s="137">
        <f>W62/J62</f>
        <v>1.7401392111368909E-3</v>
      </c>
      <c r="Y62" s="1">
        <f>SUM(Y63:Y66)</f>
        <v>8</v>
      </c>
      <c r="Z62" s="135">
        <f>Y62/J62</f>
        <v>4.6403712296983757E-3</v>
      </c>
      <c r="AA62" s="1">
        <f>SUM(AA63:AA66)</f>
        <v>146</v>
      </c>
      <c r="AB62" s="137">
        <f>AA62/J62</f>
        <v>8.4686774941995363E-2</v>
      </c>
      <c r="AC62" s="1">
        <f>SUM(AC63:AC66)</f>
        <v>23</v>
      </c>
      <c r="AD62" s="135">
        <f>AC62/J62</f>
        <v>1.334106728538283E-2</v>
      </c>
      <c r="AE62" s="1">
        <f>SUM(AE63:AE66)</f>
        <v>561</v>
      </c>
      <c r="AF62" s="137">
        <f>AE62/J62</f>
        <v>0.32540603248259858</v>
      </c>
    </row>
    <row r="63" spans="1:32" x14ac:dyDescent="0.15">
      <c r="A63" s="23" t="str">
        <f>'Bureau de vote'!C252</f>
        <v>Avera 1</v>
      </c>
      <c r="B63" s="83">
        <f>'Bureau de vote'!D252</f>
        <v>1</v>
      </c>
      <c r="C63" s="83">
        <f>'Bureau de vote'!E252</f>
        <v>1278</v>
      </c>
      <c r="D63" s="83">
        <f>'Bureau de vote'!F252</f>
        <v>653</v>
      </c>
      <c r="E63" s="83">
        <f>'Bureau de vote'!G252</f>
        <v>625</v>
      </c>
      <c r="F63" s="192">
        <f>'Bureau de vote'!H252</f>
        <v>48.9</v>
      </c>
      <c r="G63" s="83">
        <f>'Bureau de vote'!I252</f>
        <v>13</v>
      </c>
      <c r="H63" s="192">
        <f>'Bureau de vote'!J252</f>
        <v>0</v>
      </c>
      <c r="I63" s="83">
        <f>'Bureau de vote'!K252</f>
        <v>15</v>
      </c>
      <c r="J63" s="83">
        <f>'Bureau de vote'!L252</f>
        <v>597</v>
      </c>
      <c r="K63" s="23">
        <f>'Bureau de vote'!M252</f>
        <v>20</v>
      </c>
      <c r="L63" s="90">
        <f>'Bureau de vote'!N252</f>
        <v>0</v>
      </c>
      <c r="M63" s="83">
        <f>'Bureau de vote'!O252</f>
        <v>189</v>
      </c>
      <c r="N63" s="83">
        <f>'Bureau de vote'!P252</f>
        <v>0</v>
      </c>
      <c r="O63" s="23">
        <f>'Bureau de vote'!Q252</f>
        <v>83</v>
      </c>
      <c r="P63" s="90">
        <f>'Bureau de vote'!R252</f>
        <v>0</v>
      </c>
      <c r="Q63" s="83">
        <f>'Bureau de vote'!S252</f>
        <v>18</v>
      </c>
      <c r="R63" s="83">
        <f>'Bureau de vote'!T252</f>
        <v>0</v>
      </c>
      <c r="S63" s="23">
        <f>'Bureau de vote'!U252</f>
        <v>4</v>
      </c>
      <c r="T63" s="90">
        <f>'Bureau de vote'!V252</f>
        <v>0</v>
      </c>
      <c r="U63" s="83">
        <f>'Bureau de vote'!W252</f>
        <v>6</v>
      </c>
      <c r="V63" s="83">
        <f>'Bureau de vote'!X252</f>
        <v>0</v>
      </c>
      <c r="W63" s="23">
        <f>'Bureau de vote'!Y252</f>
        <v>0</v>
      </c>
      <c r="X63" s="90">
        <f>'Bureau de vote'!Z252</f>
        <v>0</v>
      </c>
      <c r="Y63" s="83">
        <f>'Bureau de vote'!AA252</f>
        <v>3</v>
      </c>
      <c r="Z63" s="83">
        <f>'Bureau de vote'!AB252</f>
        <v>0</v>
      </c>
      <c r="AA63" s="23">
        <f>'Bureau de vote'!AC252</f>
        <v>87</v>
      </c>
      <c r="AB63" s="90">
        <f>'Bureau de vote'!AD252</f>
        <v>0</v>
      </c>
      <c r="AC63" s="83">
        <f>'Bureau de vote'!AE252</f>
        <v>13</v>
      </c>
      <c r="AD63" s="83">
        <f>'Bureau de vote'!AF252</f>
        <v>0</v>
      </c>
      <c r="AE63" s="23">
        <f>'Bureau de vote'!AG252</f>
        <v>174</v>
      </c>
      <c r="AF63" s="90">
        <f>'Bureau de vote'!AH252</f>
        <v>0</v>
      </c>
    </row>
    <row r="64" spans="1:32" x14ac:dyDescent="0.15">
      <c r="A64" s="23" t="str">
        <f>'Bureau de vote'!C253</f>
        <v>Avera 2</v>
      </c>
      <c r="B64" s="83">
        <f>'Bureau de vote'!D253</f>
        <v>2</v>
      </c>
      <c r="C64" s="83">
        <f>'Bureau de vote'!E253</f>
        <v>1313</v>
      </c>
      <c r="D64" s="83">
        <f>'Bureau de vote'!F253</f>
        <v>726</v>
      </c>
      <c r="E64" s="83">
        <f>'Bureau de vote'!G253</f>
        <v>587</v>
      </c>
      <c r="F64" s="192">
        <f>'Bureau de vote'!H253</f>
        <v>44.71</v>
      </c>
      <c r="G64" s="83">
        <f>'Bureau de vote'!I253</f>
        <v>10</v>
      </c>
      <c r="H64" s="192">
        <f>'Bureau de vote'!J253</f>
        <v>0</v>
      </c>
      <c r="I64" s="83">
        <f>'Bureau de vote'!K253</f>
        <v>14</v>
      </c>
      <c r="J64" s="83">
        <f>'Bureau de vote'!L253</f>
        <v>563</v>
      </c>
      <c r="K64" s="23">
        <f>'Bureau de vote'!M253</f>
        <v>11</v>
      </c>
      <c r="L64" s="90">
        <f>'Bureau de vote'!N253</f>
        <v>0</v>
      </c>
      <c r="M64" s="83">
        <f>'Bureau de vote'!O253</f>
        <v>285</v>
      </c>
      <c r="N64" s="83">
        <f>'Bureau de vote'!P253</f>
        <v>0</v>
      </c>
      <c r="O64" s="23">
        <f>'Bureau de vote'!Q253</f>
        <v>46</v>
      </c>
      <c r="P64" s="90">
        <f>'Bureau de vote'!R253</f>
        <v>0</v>
      </c>
      <c r="Q64" s="83">
        <f>'Bureau de vote'!S253</f>
        <v>10</v>
      </c>
      <c r="R64" s="83">
        <f>'Bureau de vote'!T253</f>
        <v>0</v>
      </c>
      <c r="S64" s="23">
        <f>'Bureau de vote'!U253</f>
        <v>3</v>
      </c>
      <c r="T64" s="90">
        <f>'Bureau de vote'!V253</f>
        <v>0</v>
      </c>
      <c r="U64" s="83">
        <f>'Bureau de vote'!W253</f>
        <v>2</v>
      </c>
      <c r="V64" s="83">
        <f>'Bureau de vote'!X253</f>
        <v>0</v>
      </c>
      <c r="W64" s="23">
        <f>'Bureau de vote'!Y253</f>
        <v>2</v>
      </c>
      <c r="X64" s="90">
        <f>'Bureau de vote'!Z253</f>
        <v>0</v>
      </c>
      <c r="Y64" s="83">
        <f>'Bureau de vote'!AA253</f>
        <v>2</v>
      </c>
      <c r="Z64" s="83">
        <f>'Bureau de vote'!AB253</f>
        <v>0</v>
      </c>
      <c r="AA64" s="23">
        <f>'Bureau de vote'!AC253</f>
        <v>35</v>
      </c>
      <c r="AB64" s="90">
        <f>'Bureau de vote'!AD253</f>
        <v>0</v>
      </c>
      <c r="AC64" s="83">
        <f>'Bureau de vote'!AE253</f>
        <v>3</v>
      </c>
      <c r="AD64" s="83">
        <f>'Bureau de vote'!AF253</f>
        <v>0</v>
      </c>
      <c r="AE64" s="23">
        <f>'Bureau de vote'!AG253</f>
        <v>164</v>
      </c>
      <c r="AF64" s="90">
        <f>'Bureau de vote'!AH253</f>
        <v>0</v>
      </c>
    </row>
    <row r="65" spans="1:32" x14ac:dyDescent="0.15">
      <c r="A65" s="23" t="str">
        <f>'Bureau de vote'!C254</f>
        <v>Opoa</v>
      </c>
      <c r="B65" s="83">
        <f>'Bureau de vote'!D254</f>
        <v>3</v>
      </c>
      <c r="C65" s="83">
        <f>'Bureau de vote'!E254</f>
        <v>957</v>
      </c>
      <c r="D65" s="83">
        <f>'Bureau de vote'!F254</f>
        <v>517</v>
      </c>
      <c r="E65" s="83">
        <f>'Bureau de vote'!G254</f>
        <v>440</v>
      </c>
      <c r="F65" s="192">
        <f>'Bureau de vote'!H254</f>
        <v>45.98</v>
      </c>
      <c r="G65" s="83">
        <f>'Bureau de vote'!I254</f>
        <v>1</v>
      </c>
      <c r="H65" s="192">
        <f>'Bureau de vote'!J254</f>
        <v>0</v>
      </c>
      <c r="I65" s="83">
        <f>'Bureau de vote'!K254</f>
        <v>28</v>
      </c>
      <c r="J65" s="83">
        <f>'Bureau de vote'!L254</f>
        <v>411</v>
      </c>
      <c r="K65" s="23">
        <f>'Bureau de vote'!M254</f>
        <v>9</v>
      </c>
      <c r="L65" s="90">
        <f>'Bureau de vote'!N254</f>
        <v>0</v>
      </c>
      <c r="M65" s="83">
        <f>'Bureau de vote'!O254</f>
        <v>151</v>
      </c>
      <c r="N65" s="83">
        <f>'Bureau de vote'!P254</f>
        <v>0</v>
      </c>
      <c r="O65" s="23">
        <f>'Bureau de vote'!Q254</f>
        <v>36</v>
      </c>
      <c r="P65" s="90">
        <f>'Bureau de vote'!R254</f>
        <v>0</v>
      </c>
      <c r="Q65" s="83">
        <f>'Bureau de vote'!S254</f>
        <v>11</v>
      </c>
      <c r="R65" s="83">
        <f>'Bureau de vote'!T254</f>
        <v>0</v>
      </c>
      <c r="S65" s="23">
        <f>'Bureau de vote'!U254</f>
        <v>7</v>
      </c>
      <c r="T65" s="90">
        <f>'Bureau de vote'!V254</f>
        <v>0</v>
      </c>
      <c r="U65" s="83">
        <f>'Bureau de vote'!W254</f>
        <v>10</v>
      </c>
      <c r="V65" s="83">
        <f>'Bureau de vote'!X254</f>
        <v>0</v>
      </c>
      <c r="W65" s="23">
        <f>'Bureau de vote'!Y254</f>
        <v>1</v>
      </c>
      <c r="X65" s="90">
        <f>'Bureau de vote'!Z254</f>
        <v>0</v>
      </c>
      <c r="Y65" s="83">
        <f>'Bureau de vote'!AA254</f>
        <v>2</v>
      </c>
      <c r="Z65" s="83">
        <f>'Bureau de vote'!AB254</f>
        <v>0</v>
      </c>
      <c r="AA65" s="23">
        <f>'Bureau de vote'!AC254</f>
        <v>19</v>
      </c>
      <c r="AB65" s="90">
        <f>'Bureau de vote'!AD254</f>
        <v>0</v>
      </c>
      <c r="AC65" s="83">
        <f>'Bureau de vote'!AE254</f>
        <v>6</v>
      </c>
      <c r="AD65" s="83">
        <f>'Bureau de vote'!AF254</f>
        <v>0</v>
      </c>
      <c r="AE65" s="23">
        <f>'Bureau de vote'!AG254</f>
        <v>159</v>
      </c>
      <c r="AF65" s="90">
        <f>'Bureau de vote'!AH254</f>
        <v>0</v>
      </c>
    </row>
    <row r="66" spans="1:32" x14ac:dyDescent="0.15">
      <c r="A66" s="23" t="str">
        <f>'Bureau de vote'!C255</f>
        <v>Puohine</v>
      </c>
      <c r="B66" s="83">
        <f>'Bureau de vote'!D255</f>
        <v>4</v>
      </c>
      <c r="C66" s="83">
        <f>'Bureau de vote'!E255</f>
        <v>293</v>
      </c>
      <c r="D66" s="83">
        <f>'Bureau de vote'!F255</f>
        <v>130</v>
      </c>
      <c r="E66" s="83">
        <f>'Bureau de vote'!G255</f>
        <v>163</v>
      </c>
      <c r="F66" s="192">
        <f>'Bureau de vote'!H255</f>
        <v>55.63</v>
      </c>
      <c r="G66" s="83">
        <f>'Bureau de vote'!I255</f>
        <v>3</v>
      </c>
      <c r="H66" s="192">
        <f>'Bureau de vote'!J255</f>
        <v>0</v>
      </c>
      <c r="I66" s="83">
        <f>'Bureau de vote'!K255</f>
        <v>7</v>
      </c>
      <c r="J66" s="83">
        <f>'Bureau de vote'!L255</f>
        <v>153</v>
      </c>
      <c r="K66" s="23">
        <f>'Bureau de vote'!M255</f>
        <v>2</v>
      </c>
      <c r="L66" s="90">
        <f>'Bureau de vote'!N255</f>
        <v>0</v>
      </c>
      <c r="M66" s="83">
        <f>'Bureau de vote'!O255</f>
        <v>61</v>
      </c>
      <c r="N66" s="83">
        <f>'Bureau de vote'!P255</f>
        <v>0</v>
      </c>
      <c r="O66" s="23">
        <f>'Bureau de vote'!Q255</f>
        <v>15</v>
      </c>
      <c r="P66" s="90">
        <f>'Bureau de vote'!R255</f>
        <v>0</v>
      </c>
      <c r="Q66" s="83">
        <f>'Bureau de vote'!S255</f>
        <v>3</v>
      </c>
      <c r="R66" s="83">
        <f>'Bureau de vote'!T255</f>
        <v>0</v>
      </c>
      <c r="S66" s="23">
        <f>'Bureau de vote'!U255</f>
        <v>1</v>
      </c>
      <c r="T66" s="90">
        <f>'Bureau de vote'!V255</f>
        <v>0</v>
      </c>
      <c r="U66" s="83">
        <f>'Bureau de vote'!W255</f>
        <v>0</v>
      </c>
      <c r="V66" s="83">
        <f>'Bureau de vote'!X255</f>
        <v>0</v>
      </c>
      <c r="W66" s="23">
        <f>'Bureau de vote'!Y255</f>
        <v>0</v>
      </c>
      <c r="X66" s="90">
        <f>'Bureau de vote'!Z255</f>
        <v>0</v>
      </c>
      <c r="Y66" s="83">
        <f>'Bureau de vote'!AA255</f>
        <v>1</v>
      </c>
      <c r="Z66" s="83">
        <f>'Bureau de vote'!AB255</f>
        <v>0</v>
      </c>
      <c r="AA66" s="23">
        <f>'Bureau de vote'!AC255</f>
        <v>5</v>
      </c>
      <c r="AB66" s="90">
        <f>'Bureau de vote'!AD255</f>
        <v>0</v>
      </c>
      <c r="AC66" s="83">
        <f>'Bureau de vote'!AE255</f>
        <v>1</v>
      </c>
      <c r="AD66" s="83">
        <f>'Bureau de vote'!AF255</f>
        <v>0</v>
      </c>
      <c r="AE66" s="23">
        <f>'Bureau de vote'!AG255</f>
        <v>64</v>
      </c>
      <c r="AF66" s="90">
        <f>'Bureau de vote'!AH255</f>
        <v>0</v>
      </c>
    </row>
    <row r="67" spans="1:32" x14ac:dyDescent="0.15">
      <c r="A67" s="1" t="str">
        <f>'Bureau de vote'!C267</f>
        <v>TUMARAA</v>
      </c>
      <c r="B67" s="5"/>
      <c r="C67" s="5">
        <f>'Bureau de vote'!E267</f>
        <v>3107</v>
      </c>
      <c r="D67" s="5">
        <f>'Bureau de vote'!F267</f>
        <v>1589</v>
      </c>
      <c r="E67" s="5">
        <f>'Bureau de vote'!G267</f>
        <v>1518</v>
      </c>
      <c r="F67" s="135">
        <f>'Bureau de vote'!H267</f>
        <v>0.48857418731895719</v>
      </c>
      <c r="G67" s="5">
        <f>'Bureau de vote'!I267</f>
        <v>20</v>
      </c>
      <c r="H67" s="135">
        <f>'Bureau de vote'!J267</f>
        <v>6.4370775667846793E-3</v>
      </c>
      <c r="I67" s="5">
        <f>'Bureau de vote'!K267</f>
        <v>22</v>
      </c>
      <c r="J67" s="5">
        <f>'Bureau de vote'!L267</f>
        <v>1476</v>
      </c>
      <c r="K67" s="1">
        <f>SUM(K68:K72)</f>
        <v>26</v>
      </c>
      <c r="L67" s="137">
        <f>K67/J67</f>
        <v>1.7615176151761516E-2</v>
      </c>
      <c r="M67" s="1">
        <f>SUM(M68:M72)</f>
        <v>448</v>
      </c>
      <c r="N67" s="135">
        <f>M67/J67</f>
        <v>0.30352303523035229</v>
      </c>
      <c r="O67" s="1">
        <f>SUM(O68:O72)</f>
        <v>99</v>
      </c>
      <c r="P67" s="137">
        <f>O67/J67</f>
        <v>6.7073170731707321E-2</v>
      </c>
      <c r="Q67" s="1">
        <f>SUM(Q68:Q72)</f>
        <v>32</v>
      </c>
      <c r="R67" s="135">
        <f>Q67/J67</f>
        <v>2.1680216802168022E-2</v>
      </c>
      <c r="S67" s="1">
        <f>SUM(S68:S72)</f>
        <v>5</v>
      </c>
      <c r="T67" s="137">
        <f>S67/J67</f>
        <v>3.3875338753387536E-3</v>
      </c>
      <c r="U67" s="1">
        <f>SUM(U68:U72)</f>
        <v>8</v>
      </c>
      <c r="V67" s="135">
        <f>U67/J67</f>
        <v>5.4200542005420054E-3</v>
      </c>
      <c r="W67" s="1">
        <f>SUM(W68:W72)</f>
        <v>3</v>
      </c>
      <c r="X67" s="137">
        <f>W67/J67</f>
        <v>2.0325203252032522E-3</v>
      </c>
      <c r="Y67" s="1">
        <f>SUM(Y68:Y72)</f>
        <v>4</v>
      </c>
      <c r="Z67" s="135">
        <f>Y67/J67</f>
        <v>2.7100271002710027E-3</v>
      </c>
      <c r="AA67" s="1">
        <f>SUM(AA68:AA72)</f>
        <v>57</v>
      </c>
      <c r="AB67" s="137">
        <f>AA67/J67</f>
        <v>3.8617886178861791E-2</v>
      </c>
      <c r="AC67" s="1">
        <f>SUM(AC68:AC72)</f>
        <v>12</v>
      </c>
      <c r="AD67" s="135">
        <f>AC67/J67</f>
        <v>8.130081300813009E-3</v>
      </c>
      <c r="AE67" s="1">
        <f>SUM(AE68:AE72)</f>
        <v>782</v>
      </c>
      <c r="AF67" s="137">
        <f>AE67/J67</f>
        <v>0.52981029810298108</v>
      </c>
    </row>
    <row r="68" spans="1:32" x14ac:dyDescent="0.15">
      <c r="A68" s="23" t="str">
        <f>'Bureau de vote'!C268</f>
        <v>Tevaitoa 1</v>
      </c>
      <c r="B68" s="83">
        <f>'Bureau de vote'!D268</f>
        <v>1</v>
      </c>
      <c r="C68" s="83">
        <f>'Bureau de vote'!E268</f>
        <v>804</v>
      </c>
      <c r="D68" s="83">
        <f>'Bureau de vote'!F268</f>
        <v>364</v>
      </c>
      <c r="E68" s="83">
        <f>'Bureau de vote'!G268</f>
        <v>440</v>
      </c>
      <c r="F68" s="192">
        <f>'Bureau de vote'!H268</f>
        <v>54.73</v>
      </c>
      <c r="G68" s="83">
        <f>'Bureau de vote'!I268</f>
        <v>8</v>
      </c>
      <c r="H68" s="192">
        <f>'Bureau de vote'!J268</f>
        <v>0</v>
      </c>
      <c r="I68" s="83">
        <f>'Bureau de vote'!K268</f>
        <v>5</v>
      </c>
      <c r="J68" s="83">
        <f>'Bureau de vote'!L268</f>
        <v>427</v>
      </c>
      <c r="K68" s="23">
        <f>'Bureau de vote'!M268</f>
        <v>15</v>
      </c>
      <c r="L68" s="90">
        <f>'Bureau de vote'!N268</f>
        <v>0</v>
      </c>
      <c r="M68" s="83">
        <f>'Bureau de vote'!O268</f>
        <v>106</v>
      </c>
      <c r="N68" s="83">
        <f>'Bureau de vote'!P268</f>
        <v>0</v>
      </c>
      <c r="O68" s="23">
        <f>'Bureau de vote'!Q268</f>
        <v>57</v>
      </c>
      <c r="P68" s="90">
        <f>'Bureau de vote'!R268</f>
        <v>0</v>
      </c>
      <c r="Q68" s="83">
        <f>'Bureau de vote'!S268</f>
        <v>19</v>
      </c>
      <c r="R68" s="83">
        <f>'Bureau de vote'!T268</f>
        <v>0</v>
      </c>
      <c r="S68" s="23">
        <f>'Bureau de vote'!U268</f>
        <v>1</v>
      </c>
      <c r="T68" s="90">
        <f>'Bureau de vote'!V268</f>
        <v>0</v>
      </c>
      <c r="U68" s="83">
        <f>'Bureau de vote'!W268</f>
        <v>0</v>
      </c>
      <c r="V68" s="83">
        <f>'Bureau de vote'!X268</f>
        <v>0</v>
      </c>
      <c r="W68" s="23">
        <f>'Bureau de vote'!Y268</f>
        <v>1</v>
      </c>
      <c r="X68" s="90">
        <f>'Bureau de vote'!Z268</f>
        <v>0</v>
      </c>
      <c r="Y68" s="83">
        <f>'Bureau de vote'!AA268</f>
        <v>4</v>
      </c>
      <c r="Z68" s="83">
        <f>'Bureau de vote'!AB268</f>
        <v>0</v>
      </c>
      <c r="AA68" s="23">
        <f>'Bureau de vote'!AC268</f>
        <v>38</v>
      </c>
      <c r="AB68" s="90">
        <f>'Bureau de vote'!AD268</f>
        <v>0</v>
      </c>
      <c r="AC68" s="83">
        <f>'Bureau de vote'!AE268</f>
        <v>4</v>
      </c>
      <c r="AD68" s="83">
        <f>'Bureau de vote'!AF268</f>
        <v>0</v>
      </c>
      <c r="AE68" s="23">
        <f>'Bureau de vote'!AG268</f>
        <v>182</v>
      </c>
      <c r="AF68" s="90">
        <f>'Bureau de vote'!AH268</f>
        <v>0</v>
      </c>
    </row>
    <row r="69" spans="1:32" x14ac:dyDescent="0.15">
      <c r="A69" s="23" t="str">
        <f>'Bureau de vote'!C269</f>
        <v>Tevaitoa 2</v>
      </c>
      <c r="B69" s="83">
        <f>'Bureau de vote'!D269</f>
        <v>2</v>
      </c>
      <c r="C69" s="83">
        <f>'Bureau de vote'!E269</f>
        <v>806</v>
      </c>
      <c r="D69" s="83">
        <f>'Bureau de vote'!F269</f>
        <v>355</v>
      </c>
      <c r="E69" s="83">
        <f>'Bureau de vote'!G269</f>
        <v>451</v>
      </c>
      <c r="F69" s="192">
        <f>'Bureau de vote'!H269</f>
        <v>55.96</v>
      </c>
      <c r="G69" s="83">
        <f>'Bureau de vote'!I269</f>
        <v>0</v>
      </c>
      <c r="H69" s="192">
        <f>'Bureau de vote'!J269</f>
        <v>0</v>
      </c>
      <c r="I69" s="83">
        <f>'Bureau de vote'!K269</f>
        <v>4</v>
      </c>
      <c r="J69" s="83">
        <f>'Bureau de vote'!L269</f>
        <v>447</v>
      </c>
      <c r="K69" s="23">
        <f>'Bureau de vote'!M269</f>
        <v>5</v>
      </c>
      <c r="L69" s="90">
        <f>'Bureau de vote'!N269</f>
        <v>0</v>
      </c>
      <c r="M69" s="83">
        <f>'Bureau de vote'!O269</f>
        <v>144</v>
      </c>
      <c r="N69" s="83">
        <f>'Bureau de vote'!P269</f>
        <v>0</v>
      </c>
      <c r="O69" s="23">
        <f>'Bureau de vote'!Q269</f>
        <v>18</v>
      </c>
      <c r="P69" s="90">
        <f>'Bureau de vote'!R269</f>
        <v>0</v>
      </c>
      <c r="Q69" s="83">
        <f>'Bureau de vote'!S269</f>
        <v>6</v>
      </c>
      <c r="R69" s="83">
        <f>'Bureau de vote'!T269</f>
        <v>0</v>
      </c>
      <c r="S69" s="23">
        <f>'Bureau de vote'!U269</f>
        <v>2</v>
      </c>
      <c r="T69" s="90">
        <f>'Bureau de vote'!V269</f>
        <v>0</v>
      </c>
      <c r="U69" s="83">
        <f>'Bureau de vote'!W269</f>
        <v>4</v>
      </c>
      <c r="V69" s="83">
        <f>'Bureau de vote'!X269</f>
        <v>0</v>
      </c>
      <c r="W69" s="23">
        <f>'Bureau de vote'!Y269</f>
        <v>0</v>
      </c>
      <c r="X69" s="90">
        <f>'Bureau de vote'!Z269</f>
        <v>0</v>
      </c>
      <c r="Y69" s="83">
        <f>'Bureau de vote'!AA269</f>
        <v>0</v>
      </c>
      <c r="Z69" s="83">
        <f>'Bureau de vote'!AB269</f>
        <v>0</v>
      </c>
      <c r="AA69" s="23">
        <f>'Bureau de vote'!AC269</f>
        <v>8</v>
      </c>
      <c r="AB69" s="90">
        <f>'Bureau de vote'!AD269</f>
        <v>0</v>
      </c>
      <c r="AC69" s="83">
        <f>'Bureau de vote'!AE269</f>
        <v>0</v>
      </c>
      <c r="AD69" s="83">
        <f>'Bureau de vote'!AF269</f>
        <v>0</v>
      </c>
      <c r="AE69" s="23">
        <f>'Bureau de vote'!AG269</f>
        <v>260</v>
      </c>
      <c r="AF69" s="90">
        <f>'Bureau de vote'!AH269</f>
        <v>0</v>
      </c>
    </row>
    <row r="70" spans="1:32" x14ac:dyDescent="0.15">
      <c r="A70" s="23" t="str">
        <f>'Bureau de vote'!C270</f>
        <v>Tehurui</v>
      </c>
      <c r="B70" s="83">
        <f>'Bureau de vote'!D270</f>
        <v>3</v>
      </c>
      <c r="C70" s="83">
        <f>'Bureau de vote'!E270</f>
        <v>405</v>
      </c>
      <c r="D70" s="83">
        <f>'Bureau de vote'!F270</f>
        <v>164</v>
      </c>
      <c r="E70" s="83">
        <f>'Bureau de vote'!G270</f>
        <v>241</v>
      </c>
      <c r="F70" s="192">
        <f>'Bureau de vote'!H270</f>
        <v>59.51</v>
      </c>
      <c r="G70" s="83">
        <f>'Bureau de vote'!I270</f>
        <v>11</v>
      </c>
      <c r="H70" s="192">
        <f>'Bureau de vote'!J270</f>
        <v>0</v>
      </c>
      <c r="I70" s="83">
        <f>'Bureau de vote'!K270</f>
        <v>1</v>
      </c>
      <c r="J70" s="83">
        <f>'Bureau de vote'!L270</f>
        <v>229</v>
      </c>
      <c r="K70" s="23">
        <f>'Bureau de vote'!M270</f>
        <v>1</v>
      </c>
      <c r="L70" s="90">
        <f>'Bureau de vote'!N270</f>
        <v>0</v>
      </c>
      <c r="M70" s="83">
        <f>'Bureau de vote'!O270</f>
        <v>88</v>
      </c>
      <c r="N70" s="83">
        <f>'Bureau de vote'!P270</f>
        <v>0</v>
      </c>
      <c r="O70" s="23">
        <f>'Bureau de vote'!Q270</f>
        <v>4</v>
      </c>
      <c r="P70" s="90">
        <f>'Bureau de vote'!R270</f>
        <v>0</v>
      </c>
      <c r="Q70" s="83">
        <f>'Bureau de vote'!S270</f>
        <v>1</v>
      </c>
      <c r="R70" s="83">
        <f>'Bureau de vote'!T270</f>
        <v>0</v>
      </c>
      <c r="S70" s="23">
        <f>'Bureau de vote'!U270</f>
        <v>1</v>
      </c>
      <c r="T70" s="90">
        <f>'Bureau de vote'!V270</f>
        <v>0</v>
      </c>
      <c r="U70" s="83">
        <f>'Bureau de vote'!W270</f>
        <v>1</v>
      </c>
      <c r="V70" s="83">
        <f>'Bureau de vote'!X270</f>
        <v>0</v>
      </c>
      <c r="W70" s="23">
        <f>'Bureau de vote'!Y270</f>
        <v>0</v>
      </c>
      <c r="X70" s="90">
        <f>'Bureau de vote'!Z270</f>
        <v>0</v>
      </c>
      <c r="Y70" s="83">
        <f>'Bureau de vote'!AA270</f>
        <v>0</v>
      </c>
      <c r="Z70" s="83">
        <f>'Bureau de vote'!AB270</f>
        <v>0</v>
      </c>
      <c r="AA70" s="23">
        <f>'Bureau de vote'!AC270</f>
        <v>1</v>
      </c>
      <c r="AB70" s="90">
        <f>'Bureau de vote'!AD270</f>
        <v>0</v>
      </c>
      <c r="AC70" s="83">
        <f>'Bureau de vote'!AE270</f>
        <v>2</v>
      </c>
      <c r="AD70" s="83">
        <f>'Bureau de vote'!AF270</f>
        <v>0</v>
      </c>
      <c r="AE70" s="23">
        <f>'Bureau de vote'!AG270</f>
        <v>130</v>
      </c>
      <c r="AF70" s="90">
        <f>'Bureau de vote'!AH270</f>
        <v>0</v>
      </c>
    </row>
    <row r="71" spans="1:32" x14ac:dyDescent="0.15">
      <c r="A71" s="23" t="str">
        <f>'Bureau de vote'!C271</f>
        <v>Vaiaau</v>
      </c>
      <c r="B71" s="83">
        <f>'Bureau de vote'!D271</f>
        <v>4</v>
      </c>
      <c r="C71" s="83">
        <f>'Bureau de vote'!E271</f>
        <v>757</v>
      </c>
      <c r="D71" s="83">
        <f>'Bureau de vote'!F271</f>
        <v>492</v>
      </c>
      <c r="E71" s="83">
        <f>'Bureau de vote'!G271</f>
        <v>265</v>
      </c>
      <c r="F71" s="192">
        <f>'Bureau de vote'!H271</f>
        <v>35.01</v>
      </c>
      <c r="G71" s="83">
        <f>'Bureau de vote'!I271</f>
        <v>0</v>
      </c>
      <c r="H71" s="192">
        <f>'Bureau de vote'!J271</f>
        <v>0</v>
      </c>
      <c r="I71" s="83">
        <f>'Bureau de vote'!K271</f>
        <v>11</v>
      </c>
      <c r="J71" s="83">
        <f>'Bureau de vote'!L271</f>
        <v>254</v>
      </c>
      <c r="K71" s="23">
        <f>'Bureau de vote'!M271</f>
        <v>2</v>
      </c>
      <c r="L71" s="90">
        <f>'Bureau de vote'!N271</f>
        <v>0</v>
      </c>
      <c r="M71" s="83">
        <f>'Bureau de vote'!O271</f>
        <v>79</v>
      </c>
      <c r="N71" s="83">
        <f>'Bureau de vote'!P271</f>
        <v>0</v>
      </c>
      <c r="O71" s="23">
        <f>'Bureau de vote'!Q271</f>
        <v>7</v>
      </c>
      <c r="P71" s="90">
        <f>'Bureau de vote'!R271</f>
        <v>0</v>
      </c>
      <c r="Q71" s="83">
        <f>'Bureau de vote'!S271</f>
        <v>1</v>
      </c>
      <c r="R71" s="83">
        <f>'Bureau de vote'!T271</f>
        <v>0</v>
      </c>
      <c r="S71" s="23">
        <f>'Bureau de vote'!U271</f>
        <v>1</v>
      </c>
      <c r="T71" s="90">
        <f>'Bureau de vote'!V271</f>
        <v>0</v>
      </c>
      <c r="U71" s="83">
        <f>'Bureau de vote'!W271</f>
        <v>3</v>
      </c>
      <c r="V71" s="83">
        <f>'Bureau de vote'!X271</f>
        <v>0</v>
      </c>
      <c r="W71" s="23">
        <f>'Bureau de vote'!Y271</f>
        <v>1</v>
      </c>
      <c r="X71" s="90">
        <f>'Bureau de vote'!Z271</f>
        <v>0</v>
      </c>
      <c r="Y71" s="83">
        <f>'Bureau de vote'!AA271</f>
        <v>0</v>
      </c>
      <c r="Z71" s="83">
        <f>'Bureau de vote'!AB271</f>
        <v>0</v>
      </c>
      <c r="AA71" s="23">
        <f>'Bureau de vote'!AC271</f>
        <v>6</v>
      </c>
      <c r="AB71" s="90">
        <f>'Bureau de vote'!AD271</f>
        <v>0</v>
      </c>
      <c r="AC71" s="83">
        <f>'Bureau de vote'!AE271</f>
        <v>5</v>
      </c>
      <c r="AD71" s="83">
        <f>'Bureau de vote'!AF271</f>
        <v>0</v>
      </c>
      <c r="AE71" s="23">
        <f>'Bureau de vote'!AG271</f>
        <v>149</v>
      </c>
      <c r="AF71" s="90">
        <f>'Bureau de vote'!AH271</f>
        <v>0</v>
      </c>
    </row>
    <row r="72" spans="1:32" x14ac:dyDescent="0.15">
      <c r="A72" s="23" t="str">
        <f>'Bureau de vote'!C272</f>
        <v>Fetuna</v>
      </c>
      <c r="B72" s="83">
        <f>'Bureau de vote'!D272</f>
        <v>5</v>
      </c>
      <c r="C72" s="83">
        <f>'Bureau de vote'!E272</f>
        <v>335</v>
      </c>
      <c r="D72" s="83">
        <f>'Bureau de vote'!F272</f>
        <v>214</v>
      </c>
      <c r="E72" s="83">
        <f>'Bureau de vote'!G272</f>
        <v>121</v>
      </c>
      <c r="F72" s="192">
        <f>'Bureau de vote'!H272</f>
        <v>36.119999999999997</v>
      </c>
      <c r="G72" s="83">
        <f>'Bureau de vote'!I272</f>
        <v>1</v>
      </c>
      <c r="H72" s="192">
        <f>'Bureau de vote'!J272</f>
        <v>0</v>
      </c>
      <c r="I72" s="83">
        <f>'Bureau de vote'!K272</f>
        <v>1</v>
      </c>
      <c r="J72" s="83">
        <f>'Bureau de vote'!L272</f>
        <v>119</v>
      </c>
      <c r="K72" s="23">
        <f>'Bureau de vote'!M272</f>
        <v>3</v>
      </c>
      <c r="L72" s="90">
        <f>'Bureau de vote'!N272</f>
        <v>0</v>
      </c>
      <c r="M72" s="83">
        <f>'Bureau de vote'!O272</f>
        <v>31</v>
      </c>
      <c r="N72" s="83">
        <f>'Bureau de vote'!P272</f>
        <v>0</v>
      </c>
      <c r="O72" s="23">
        <f>'Bureau de vote'!Q272</f>
        <v>13</v>
      </c>
      <c r="P72" s="90">
        <f>'Bureau de vote'!R272</f>
        <v>0</v>
      </c>
      <c r="Q72" s="83">
        <f>'Bureau de vote'!S272</f>
        <v>5</v>
      </c>
      <c r="R72" s="83">
        <f>'Bureau de vote'!T272</f>
        <v>0</v>
      </c>
      <c r="S72" s="23">
        <f>'Bureau de vote'!U272</f>
        <v>0</v>
      </c>
      <c r="T72" s="90">
        <f>'Bureau de vote'!V272</f>
        <v>0</v>
      </c>
      <c r="U72" s="83">
        <f>'Bureau de vote'!W272</f>
        <v>0</v>
      </c>
      <c r="V72" s="83">
        <f>'Bureau de vote'!X272</f>
        <v>0</v>
      </c>
      <c r="W72" s="23">
        <f>'Bureau de vote'!Y272</f>
        <v>1</v>
      </c>
      <c r="X72" s="90">
        <f>'Bureau de vote'!Z272</f>
        <v>0</v>
      </c>
      <c r="Y72" s="83">
        <f>'Bureau de vote'!AA272</f>
        <v>0</v>
      </c>
      <c r="Z72" s="83">
        <f>'Bureau de vote'!AB272</f>
        <v>0</v>
      </c>
      <c r="AA72" s="23">
        <f>'Bureau de vote'!AC272</f>
        <v>4</v>
      </c>
      <c r="AB72" s="90">
        <f>'Bureau de vote'!AD272</f>
        <v>0</v>
      </c>
      <c r="AC72" s="83">
        <f>'Bureau de vote'!AE272</f>
        <v>1</v>
      </c>
      <c r="AD72" s="83">
        <f>'Bureau de vote'!AF272</f>
        <v>0</v>
      </c>
      <c r="AE72" s="23">
        <f>'Bureau de vote'!AG272</f>
        <v>61</v>
      </c>
      <c r="AF72" s="90">
        <f>'Bureau de vote'!AH272</f>
        <v>0</v>
      </c>
    </row>
    <row r="73" spans="1:32" x14ac:dyDescent="0.15">
      <c r="A73" s="1" t="str">
        <f>'Bureau de vote'!C285</f>
        <v>UTUROA</v>
      </c>
      <c r="B73" s="5"/>
      <c r="C73" s="5">
        <f>'Bureau de vote'!E285</f>
        <v>3438</v>
      </c>
      <c r="D73" s="5">
        <f>'Bureau de vote'!F285</f>
        <v>1811</v>
      </c>
      <c r="E73" s="5">
        <f>'Bureau de vote'!G285</f>
        <v>1627</v>
      </c>
      <c r="F73" s="135">
        <f>'Bureau de vote'!H285</f>
        <v>0.47324025596276903</v>
      </c>
      <c r="G73" s="5">
        <f>'Bureau de vote'!I285</f>
        <v>14</v>
      </c>
      <c r="H73" s="135">
        <f>'Bureau de vote'!J285</f>
        <v>4.0721349621873184E-3</v>
      </c>
      <c r="I73" s="5">
        <f>'Bureau de vote'!K285</f>
        <v>38</v>
      </c>
      <c r="J73" s="5">
        <f>'Bureau de vote'!L285</f>
        <v>1575</v>
      </c>
      <c r="K73" s="1">
        <f>SUM(K74:K76)</f>
        <v>31</v>
      </c>
      <c r="L73" s="137">
        <f>K73/J73</f>
        <v>1.9682539682539683E-2</v>
      </c>
      <c r="M73" s="1">
        <f>SUM(M74:M76)</f>
        <v>580</v>
      </c>
      <c r="N73" s="135">
        <f>M73/J73</f>
        <v>0.36825396825396828</v>
      </c>
      <c r="O73" s="1">
        <f>SUM(O74:O76)</f>
        <v>163</v>
      </c>
      <c r="P73" s="137">
        <f>O73/J73</f>
        <v>0.1034920634920635</v>
      </c>
      <c r="Q73" s="1">
        <f>SUM(Q74:Q76)</f>
        <v>25</v>
      </c>
      <c r="R73" s="135">
        <f>Q73/J73</f>
        <v>1.5873015873015872E-2</v>
      </c>
      <c r="S73" s="1">
        <f>SUM(S74:S76)</f>
        <v>10</v>
      </c>
      <c r="T73" s="137">
        <f>S73/J73</f>
        <v>6.3492063492063492E-3</v>
      </c>
      <c r="U73" s="1">
        <f>SUM(U74:U76)</f>
        <v>13</v>
      </c>
      <c r="V73" s="135">
        <f>U73/J73</f>
        <v>8.2539682539682548E-3</v>
      </c>
      <c r="W73" s="1">
        <f>SUM(W74:W76)</f>
        <v>3</v>
      </c>
      <c r="X73" s="137">
        <f>W73/J73</f>
        <v>1.9047619047619048E-3</v>
      </c>
      <c r="Y73" s="1">
        <f>SUM(Y74:Y76)</f>
        <v>9</v>
      </c>
      <c r="Z73" s="135">
        <f>Y73/J73</f>
        <v>5.7142857142857143E-3</v>
      </c>
      <c r="AA73" s="1">
        <f>SUM(AA74:AA76)</f>
        <v>118</v>
      </c>
      <c r="AB73" s="137">
        <f>AA73/J73</f>
        <v>7.4920634920634915E-2</v>
      </c>
      <c r="AC73" s="1">
        <f>SUM(AC74:AC76)</f>
        <v>23</v>
      </c>
      <c r="AD73" s="135">
        <f>AC73/J73</f>
        <v>1.4603174603174604E-2</v>
      </c>
      <c r="AE73" s="1">
        <f>SUM(AE74:AE76)</f>
        <v>600</v>
      </c>
      <c r="AF73" s="137">
        <f>AE73/J73</f>
        <v>0.38095238095238093</v>
      </c>
    </row>
    <row r="74" spans="1:32" x14ac:dyDescent="0.15">
      <c r="A74" s="23" t="str">
        <f>'Bureau de vote'!C286</f>
        <v>Uturoa</v>
      </c>
      <c r="B74" s="83">
        <f>'Bureau de vote'!D286</f>
        <v>1</v>
      </c>
      <c r="C74" s="83">
        <f>'Bureau de vote'!E286</f>
        <v>1224</v>
      </c>
      <c r="D74" s="83">
        <f>'Bureau de vote'!F286</f>
        <v>649</v>
      </c>
      <c r="E74" s="83">
        <f>'Bureau de vote'!G286</f>
        <v>575</v>
      </c>
      <c r="F74" s="192">
        <f>'Bureau de vote'!H286</f>
        <v>46.98</v>
      </c>
      <c r="G74" s="83">
        <f>'Bureau de vote'!I286</f>
        <v>10</v>
      </c>
      <c r="H74" s="192">
        <f>'Bureau de vote'!J286</f>
        <v>0</v>
      </c>
      <c r="I74" s="83">
        <f>'Bureau de vote'!K286</f>
        <v>5</v>
      </c>
      <c r="J74" s="83">
        <f>'Bureau de vote'!L286</f>
        <v>560</v>
      </c>
      <c r="K74" s="23">
        <f>'Bureau de vote'!M286</f>
        <v>15</v>
      </c>
      <c r="L74" s="90">
        <f>'Bureau de vote'!N286</f>
        <v>0</v>
      </c>
      <c r="M74" s="83">
        <f>'Bureau de vote'!O286</f>
        <v>197</v>
      </c>
      <c r="N74" s="83">
        <f>'Bureau de vote'!P286</f>
        <v>0</v>
      </c>
      <c r="O74" s="23">
        <f>'Bureau de vote'!Q286</f>
        <v>81</v>
      </c>
      <c r="P74" s="90">
        <f>'Bureau de vote'!R286</f>
        <v>0</v>
      </c>
      <c r="Q74" s="83">
        <f>'Bureau de vote'!S286</f>
        <v>10</v>
      </c>
      <c r="R74" s="83">
        <f>'Bureau de vote'!T286</f>
        <v>0</v>
      </c>
      <c r="S74" s="23">
        <f>'Bureau de vote'!U286</f>
        <v>2</v>
      </c>
      <c r="T74" s="90">
        <f>'Bureau de vote'!V286</f>
        <v>0</v>
      </c>
      <c r="U74" s="83">
        <f>'Bureau de vote'!W286</f>
        <v>1</v>
      </c>
      <c r="V74" s="83">
        <f>'Bureau de vote'!X286</f>
        <v>0</v>
      </c>
      <c r="W74" s="23">
        <f>'Bureau de vote'!Y286</f>
        <v>2</v>
      </c>
      <c r="X74" s="90">
        <f>'Bureau de vote'!Z286</f>
        <v>0</v>
      </c>
      <c r="Y74" s="83">
        <f>'Bureau de vote'!AA286</f>
        <v>5</v>
      </c>
      <c r="Z74" s="83">
        <f>'Bureau de vote'!AB286</f>
        <v>0</v>
      </c>
      <c r="AA74" s="23">
        <f>'Bureau de vote'!AC286</f>
        <v>61</v>
      </c>
      <c r="AB74" s="90">
        <f>'Bureau de vote'!AD286</f>
        <v>0</v>
      </c>
      <c r="AC74" s="83">
        <f>'Bureau de vote'!AE286</f>
        <v>12</v>
      </c>
      <c r="AD74" s="83">
        <f>'Bureau de vote'!AF286</f>
        <v>0</v>
      </c>
      <c r="AE74" s="23">
        <f>'Bureau de vote'!AG286</f>
        <v>174</v>
      </c>
      <c r="AF74" s="90">
        <f>'Bureau de vote'!AH286</f>
        <v>0</v>
      </c>
    </row>
    <row r="75" spans="1:32" x14ac:dyDescent="0.15">
      <c r="A75" s="23" t="str">
        <f>'Bureau de vote'!C287</f>
        <v>Uturoa</v>
      </c>
      <c r="B75" s="83">
        <f>'Bureau de vote'!D287</f>
        <v>2</v>
      </c>
      <c r="C75" s="83">
        <f>'Bureau de vote'!E287</f>
        <v>1044</v>
      </c>
      <c r="D75" s="83">
        <f>'Bureau de vote'!F287</f>
        <v>570</v>
      </c>
      <c r="E75" s="83">
        <f>'Bureau de vote'!G287</f>
        <v>474</v>
      </c>
      <c r="F75" s="192">
        <f>'Bureau de vote'!H287</f>
        <v>45.4</v>
      </c>
      <c r="G75" s="83">
        <f>'Bureau de vote'!I287</f>
        <v>0</v>
      </c>
      <c r="H75" s="192">
        <f>'Bureau de vote'!J287</f>
        <v>0</v>
      </c>
      <c r="I75" s="83">
        <f>'Bureau de vote'!K287</f>
        <v>19</v>
      </c>
      <c r="J75" s="83">
        <f>'Bureau de vote'!L287</f>
        <v>455</v>
      </c>
      <c r="K75" s="23">
        <f>'Bureau de vote'!M287</f>
        <v>10</v>
      </c>
      <c r="L75" s="90">
        <f>'Bureau de vote'!N287</f>
        <v>0</v>
      </c>
      <c r="M75" s="83">
        <f>'Bureau de vote'!O287</f>
        <v>164</v>
      </c>
      <c r="N75" s="83">
        <f>'Bureau de vote'!P287</f>
        <v>0</v>
      </c>
      <c r="O75" s="23">
        <f>'Bureau de vote'!Q287</f>
        <v>33</v>
      </c>
      <c r="P75" s="90">
        <f>'Bureau de vote'!R287</f>
        <v>0</v>
      </c>
      <c r="Q75" s="83">
        <f>'Bureau de vote'!S287</f>
        <v>5</v>
      </c>
      <c r="R75" s="83">
        <f>'Bureau de vote'!T287</f>
        <v>0</v>
      </c>
      <c r="S75" s="23">
        <f>'Bureau de vote'!U287</f>
        <v>7</v>
      </c>
      <c r="T75" s="90">
        <f>'Bureau de vote'!V287</f>
        <v>0</v>
      </c>
      <c r="U75" s="83">
        <f>'Bureau de vote'!W287</f>
        <v>5</v>
      </c>
      <c r="V75" s="83">
        <f>'Bureau de vote'!X287</f>
        <v>0</v>
      </c>
      <c r="W75" s="23">
        <f>'Bureau de vote'!Y287</f>
        <v>1</v>
      </c>
      <c r="X75" s="90">
        <f>'Bureau de vote'!Z287</f>
        <v>0</v>
      </c>
      <c r="Y75" s="83">
        <f>'Bureau de vote'!AA287</f>
        <v>1</v>
      </c>
      <c r="Z75" s="83">
        <f>'Bureau de vote'!AB287</f>
        <v>0</v>
      </c>
      <c r="AA75" s="23">
        <f>'Bureau de vote'!AC287</f>
        <v>25</v>
      </c>
      <c r="AB75" s="90">
        <f>'Bureau de vote'!AD287</f>
        <v>0</v>
      </c>
      <c r="AC75" s="83">
        <f>'Bureau de vote'!AE287</f>
        <v>9</v>
      </c>
      <c r="AD75" s="83">
        <f>'Bureau de vote'!AF287</f>
        <v>0</v>
      </c>
      <c r="AE75" s="23">
        <f>'Bureau de vote'!AG287</f>
        <v>195</v>
      </c>
      <c r="AF75" s="90">
        <f>'Bureau de vote'!AH287</f>
        <v>0</v>
      </c>
    </row>
    <row r="76" spans="1:32" ht="14" thickBot="1" x14ac:dyDescent="0.2">
      <c r="A76" s="130" t="str">
        <f>'Bureau de vote'!C288</f>
        <v>Uturoa</v>
      </c>
      <c r="B76" s="133">
        <f>'Bureau de vote'!D288</f>
        <v>3</v>
      </c>
      <c r="C76" s="133">
        <f>'Bureau de vote'!E288</f>
        <v>1170</v>
      </c>
      <c r="D76" s="133">
        <f>'Bureau de vote'!F288</f>
        <v>592</v>
      </c>
      <c r="E76" s="133">
        <f>'Bureau de vote'!G288</f>
        <v>578</v>
      </c>
      <c r="F76" s="196">
        <f>'Bureau de vote'!H288</f>
        <v>49.4</v>
      </c>
      <c r="G76" s="133">
        <f>'Bureau de vote'!I288</f>
        <v>4</v>
      </c>
      <c r="H76" s="196">
        <f>'Bureau de vote'!J288</f>
        <v>0</v>
      </c>
      <c r="I76" s="133">
        <f>'Bureau de vote'!K288</f>
        <v>14</v>
      </c>
      <c r="J76" s="133">
        <f>'Bureau de vote'!L288</f>
        <v>560</v>
      </c>
      <c r="K76" s="130">
        <f>'Bureau de vote'!M288</f>
        <v>6</v>
      </c>
      <c r="L76" s="131">
        <f>'Bureau de vote'!N288</f>
        <v>0</v>
      </c>
      <c r="M76" s="133">
        <f>'Bureau de vote'!O288</f>
        <v>219</v>
      </c>
      <c r="N76" s="133">
        <f>'Bureau de vote'!P288</f>
        <v>0</v>
      </c>
      <c r="O76" s="130">
        <f>'Bureau de vote'!Q288</f>
        <v>49</v>
      </c>
      <c r="P76" s="131">
        <f>'Bureau de vote'!R288</f>
        <v>0</v>
      </c>
      <c r="Q76" s="133">
        <f>'Bureau de vote'!S288</f>
        <v>10</v>
      </c>
      <c r="R76" s="133">
        <f>'Bureau de vote'!T288</f>
        <v>0</v>
      </c>
      <c r="S76" s="130">
        <f>'Bureau de vote'!U288</f>
        <v>1</v>
      </c>
      <c r="T76" s="131">
        <f>'Bureau de vote'!V288</f>
        <v>0</v>
      </c>
      <c r="U76" s="133">
        <f>'Bureau de vote'!W288</f>
        <v>7</v>
      </c>
      <c r="V76" s="133">
        <f>'Bureau de vote'!X288</f>
        <v>0</v>
      </c>
      <c r="W76" s="130">
        <f>'Bureau de vote'!Y288</f>
        <v>0</v>
      </c>
      <c r="X76" s="131">
        <f>'Bureau de vote'!Z288</f>
        <v>0</v>
      </c>
      <c r="Y76" s="133">
        <f>'Bureau de vote'!AA288</f>
        <v>3</v>
      </c>
      <c r="Z76" s="133">
        <f>'Bureau de vote'!AB288</f>
        <v>0</v>
      </c>
      <c r="AA76" s="130">
        <f>'Bureau de vote'!AC288</f>
        <v>32</v>
      </c>
      <c r="AB76" s="131">
        <f>'Bureau de vote'!AD288</f>
        <v>0</v>
      </c>
      <c r="AC76" s="133">
        <f>'Bureau de vote'!AE288</f>
        <v>2</v>
      </c>
      <c r="AD76" s="133">
        <f>'Bureau de vote'!AF288</f>
        <v>0</v>
      </c>
      <c r="AE76" s="130">
        <f>'Bureau de vote'!AG288</f>
        <v>231</v>
      </c>
      <c r="AF76" s="131">
        <f>'Bureau de vote'!AH288</f>
        <v>0</v>
      </c>
    </row>
    <row r="77" spans="1:32" ht="14" thickBot="1" x14ac:dyDescent="0.2"/>
    <row r="78" spans="1:32" s="152" customFormat="1" ht="26" x14ac:dyDescent="0.15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58" t="str">
        <f>'Archipel - IDV'!K140</f>
        <v>Nicolas</v>
      </c>
      <c r="L78" s="176" t="str">
        <f>'Archipel - IDV'!L140</f>
        <v>DUPONT-AIGAN</v>
      </c>
      <c r="M78" s="158" t="str">
        <f>'Archipel - IDV'!M140</f>
        <v>Marine</v>
      </c>
      <c r="N78" s="176" t="str">
        <f>'Archipel - IDV'!N140</f>
        <v>LE PEN</v>
      </c>
      <c r="O78" s="123" t="str">
        <f>'Archipel - IDV'!O140</f>
        <v>Emmanuel</v>
      </c>
      <c r="P78" s="188" t="str">
        <f>'Archipel - IDV'!P140</f>
        <v>MACRON</v>
      </c>
      <c r="Q78" s="123" t="str">
        <f>'Archipel - IDV'!Q140</f>
        <v>Benoît</v>
      </c>
      <c r="R78" s="188" t="str">
        <f>'Archipel - IDV'!R140</f>
        <v>HAMON</v>
      </c>
      <c r="S78" s="123" t="str">
        <f>'Archipel - IDV'!S140</f>
        <v>Nathalie</v>
      </c>
      <c r="T78" s="188" t="str">
        <f>'Archipel - IDV'!T140</f>
        <v>ARTHAUD</v>
      </c>
      <c r="U78" s="123" t="str">
        <f>'Archipel - IDV'!U140</f>
        <v>Philippe</v>
      </c>
      <c r="V78" s="188" t="str">
        <f>'Archipel - IDV'!V140</f>
        <v>POUTOU</v>
      </c>
      <c r="W78" s="123" t="str">
        <f>'Archipel - IDV'!W140</f>
        <v>Jacques</v>
      </c>
      <c r="X78" s="188" t="str">
        <f>'Archipel - IDV'!X140</f>
        <v>CHEMINADE</v>
      </c>
      <c r="Y78" s="123" t="str">
        <f>'Archipel - IDV'!Y140</f>
        <v>Jean</v>
      </c>
      <c r="Z78" s="188" t="str">
        <f>'Archipel - IDV'!Z140</f>
        <v>LASSALLE</v>
      </c>
      <c r="AA78" s="123" t="str">
        <f>'Archipel - IDV'!AA140</f>
        <v>Jean-Luc</v>
      </c>
      <c r="AB78" s="188" t="str">
        <f>'Archipel - IDV'!AB140</f>
        <v>MELENCHON</v>
      </c>
      <c r="AC78" s="123" t="str">
        <f>'Archipel - IDV'!AC140</f>
        <v>François</v>
      </c>
      <c r="AD78" s="188" t="str">
        <f>'Archipel - IDV'!AD140</f>
        <v>ASSELINEAU</v>
      </c>
      <c r="AE78" s="123" t="str">
        <f>'Archipel - IDV'!AE140</f>
        <v>François</v>
      </c>
      <c r="AF78" s="125" t="str">
        <f>'Archipel - IDV'!AF140</f>
        <v>FILLON</v>
      </c>
    </row>
    <row r="79" spans="1:32" s="113" customFormat="1" ht="15" thickBot="1" x14ac:dyDescent="0.25">
      <c r="A79" s="108" t="s">
        <v>124</v>
      </c>
      <c r="B79" s="108" t="s">
        <v>126</v>
      </c>
      <c r="C79" s="108" t="s">
        <v>112</v>
      </c>
      <c r="D79" s="108" t="s">
        <v>113</v>
      </c>
      <c r="E79" s="108" t="s">
        <v>114</v>
      </c>
      <c r="F79" s="108" t="s">
        <v>173</v>
      </c>
      <c r="G79" s="108" t="str">
        <f>'Archipel - IDV'!G141</f>
        <v>Blancs</v>
      </c>
      <c r="H79" s="108" t="str">
        <f>'Archipel - IDV'!H141</f>
        <v>% Blancs</v>
      </c>
      <c r="I79" s="108" t="str">
        <f>'Archipel - IDV'!I141</f>
        <v>Nuls</v>
      </c>
      <c r="J79" s="108" t="s">
        <v>115</v>
      </c>
      <c r="K79" s="110" t="s">
        <v>116</v>
      </c>
      <c r="L79" s="112" t="s">
        <v>117</v>
      </c>
      <c r="M79" s="110" t="s">
        <v>116</v>
      </c>
      <c r="N79" s="111" t="s">
        <v>117</v>
      </c>
      <c r="O79" s="110" t="s">
        <v>116</v>
      </c>
      <c r="P79" s="111" t="s">
        <v>117</v>
      </c>
      <c r="Q79" s="110" t="s">
        <v>116</v>
      </c>
      <c r="R79" s="111" t="s">
        <v>117</v>
      </c>
      <c r="S79" s="110" t="s">
        <v>116</v>
      </c>
      <c r="T79" s="111" t="s">
        <v>117</v>
      </c>
      <c r="U79" s="110" t="s">
        <v>116</v>
      </c>
      <c r="V79" s="111" t="s">
        <v>117</v>
      </c>
      <c r="W79" s="110" t="s">
        <v>116</v>
      </c>
      <c r="X79" s="111" t="s">
        <v>117</v>
      </c>
      <c r="Y79" s="110" t="s">
        <v>116</v>
      </c>
      <c r="Z79" s="111" t="s">
        <v>117</v>
      </c>
      <c r="AA79" s="110" t="s">
        <v>116</v>
      </c>
      <c r="AB79" s="111" t="s">
        <v>117</v>
      </c>
      <c r="AC79" s="110" t="s">
        <v>116</v>
      </c>
      <c r="AD79" s="111" t="s">
        <v>117</v>
      </c>
      <c r="AE79" s="148" t="s">
        <v>116</v>
      </c>
      <c r="AF79" s="149" t="s">
        <v>117</v>
      </c>
    </row>
    <row r="80" spans="1:32" ht="14" thickBot="1" x14ac:dyDescent="0.2">
      <c r="A80" s="11" t="s">
        <v>73</v>
      </c>
      <c r="B80" s="12">
        <f>COUNTA(B5:B76)</f>
        <v>63</v>
      </c>
      <c r="C80" s="12">
        <f>SUM(C5,C11,C26,C35,C37,C53,C62,C67,C73)</f>
        <v>64784</v>
      </c>
      <c r="D80" s="12">
        <f>SUM(D5,D11,D26,D35,D37,D53,D62,D67,D73)</f>
        <v>40061</v>
      </c>
      <c r="E80" s="12">
        <f>SUM(E5,E11,E26,E35,E37,E53,E62,E67,E73)</f>
        <v>24723</v>
      </c>
      <c r="F80" s="21">
        <f>E80/C80</f>
        <v>0.38162200543344038</v>
      </c>
      <c r="G80" s="119">
        <f>SUM(G5,G11,G26,G35,G37,G53,G62,G67,G73)</f>
        <v>566</v>
      </c>
      <c r="H80" s="139">
        <f>G80/C80</f>
        <v>8.7367251173129171E-3</v>
      </c>
      <c r="I80" s="12">
        <f>SUM(I5,I11,I26,I35,I37,I53,I62,I67,I73)</f>
        <v>549</v>
      </c>
      <c r="J80" s="12">
        <f>SUM(J5,J11,J26,J35,J37,J53,J62,J67,J73)</f>
        <v>23608</v>
      </c>
      <c r="K80" s="11">
        <f>SUM(K5,K11,K26,K35,K37,K53,K62,K67,K73)</f>
        <v>600</v>
      </c>
      <c r="L80" s="21">
        <f>K80/$J80</f>
        <v>2.5415113520840395E-2</v>
      </c>
      <c r="M80" s="11">
        <f t="shared" ref="M80" si="10">SUM(M5,M11,M26,M35,M37,M53,M62,M67,M73)</f>
        <v>7210</v>
      </c>
      <c r="N80" s="21">
        <f t="shared" ref="N80" si="11">M80/$J80</f>
        <v>0.30540494747543206</v>
      </c>
      <c r="O80" s="11">
        <f t="shared" ref="O80" si="12">SUM(O5,O11,O26,O35,O37,O53,O62,O67,O73)</f>
        <v>3301</v>
      </c>
      <c r="P80" s="21">
        <f t="shared" ref="P80" si="13">O80/$J80</f>
        <v>0.1398254828871569</v>
      </c>
      <c r="Q80" s="11">
        <f t="shared" ref="Q80" si="14">SUM(Q5,Q11,Q26,Q35,Q37,Q53,Q62,Q67,Q73)</f>
        <v>724</v>
      </c>
      <c r="R80" s="21">
        <f t="shared" ref="R80" si="15">Q80/$J80</f>
        <v>3.0667570315147406E-2</v>
      </c>
      <c r="S80" s="11">
        <f t="shared" ref="S80" si="16">SUM(S5,S11,S26,S35,S37,S53,S62,S67,S73)</f>
        <v>202</v>
      </c>
      <c r="T80" s="21">
        <f t="shared" ref="T80" si="17">S80/$J80</f>
        <v>8.5564215520162658E-3</v>
      </c>
      <c r="U80" s="11">
        <f t="shared" ref="U80" si="18">SUM(U5,U11,U26,U35,U37,U53,U62,U67,U73)</f>
        <v>216</v>
      </c>
      <c r="V80" s="21">
        <f t="shared" ref="V80" si="19">U80/$J80</f>
        <v>9.149440867502542E-3</v>
      </c>
      <c r="W80" s="11">
        <f t="shared" ref="W80" si="20">SUM(W5,W11,W26,W35,W37,W53,W62,W67,W73)</f>
        <v>59</v>
      </c>
      <c r="X80" s="21">
        <f t="shared" ref="X80" si="21">W80/$J80</f>
        <v>2.4991528295493053E-3</v>
      </c>
      <c r="Y80" s="11">
        <f t="shared" ref="Y80" si="22">SUM(Y5,Y11,Y26,Y35,Y37,Y53,Y62,Y67,Y73)</f>
        <v>158</v>
      </c>
      <c r="Z80" s="21">
        <f t="shared" ref="Z80" si="23">Y80/$J80</f>
        <v>6.6926465604879703E-3</v>
      </c>
      <c r="AA80" s="11">
        <f t="shared" ref="AA80" si="24">SUM(AA5,AA11,AA26,AA35,AA37,AA53,AA62,AA67,AA73)</f>
        <v>2035</v>
      </c>
      <c r="AB80" s="21">
        <f t="shared" ref="AB80" si="25">AA80/$J80</f>
        <v>8.6199593358183668E-2</v>
      </c>
      <c r="AC80" s="11">
        <f t="shared" ref="AC80" si="26">SUM(AC5,AC11,AC26,AC35,AC37,AC53,AC62,AC67,AC73)</f>
        <v>448</v>
      </c>
      <c r="AD80" s="21">
        <f t="shared" ref="AD80" si="27">AC80/$J80</f>
        <v>1.8976618095560827E-2</v>
      </c>
      <c r="AE80" s="11">
        <f t="shared" ref="AE80" si="28">SUM(AE5,AE11,AE26,AE35,AE37,AE53,AE62,AE67,AE73)</f>
        <v>8655</v>
      </c>
      <c r="AF80" s="22">
        <f t="shared" ref="AF80" si="29">AE80/$J80</f>
        <v>0.36661301253812267</v>
      </c>
    </row>
    <row r="82" spans="1:32" ht="14" thickBo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4" thickBot="1" x14ac:dyDescent="0.2"/>
    <row r="84" spans="1:32" s="152" customFormat="1" ht="26" x14ac:dyDescent="0.15">
      <c r="K84" s="141" t="str">
        <f>'Bureau de vote'!M291</f>
        <v>Nicolas</v>
      </c>
      <c r="L84" s="33" t="str">
        <f>'Bureau de vote'!N291</f>
        <v>DUPONT-AIGAN</v>
      </c>
      <c r="M84" s="141" t="str">
        <f>'Bureau de vote'!O291</f>
        <v>Marine</v>
      </c>
      <c r="N84" s="33" t="str">
        <f>'Bureau de vote'!P291</f>
        <v>LE PEN</v>
      </c>
      <c r="O84" s="141" t="str">
        <f>'Bureau de vote'!Q291</f>
        <v>Emmanuel</v>
      </c>
      <c r="P84" s="33" t="str">
        <f>'Bureau de vote'!R291</f>
        <v>MACRON</v>
      </c>
      <c r="Q84" s="141" t="str">
        <f>'Bureau de vote'!S291</f>
        <v>Benoît</v>
      </c>
      <c r="R84" s="33" t="str">
        <f>'Bureau de vote'!T291</f>
        <v>HAMON</v>
      </c>
      <c r="S84" s="141" t="str">
        <f>'Bureau de vote'!U291</f>
        <v>Nathalie</v>
      </c>
      <c r="T84" s="33" t="str">
        <f>'Bureau de vote'!V291</f>
        <v>ARTHAUD</v>
      </c>
      <c r="U84" s="141" t="str">
        <f>'Bureau de vote'!W291</f>
        <v>Philippe</v>
      </c>
      <c r="V84" s="33" t="str">
        <f>'Bureau de vote'!X291</f>
        <v>POUTOU</v>
      </c>
      <c r="W84" s="141" t="str">
        <f>'Bureau de vote'!Y291</f>
        <v>Jacques</v>
      </c>
      <c r="X84" s="33" t="str">
        <f>'Bureau de vote'!Z291</f>
        <v>CHEMINADE</v>
      </c>
      <c r="Y84" s="141" t="str">
        <f>'Bureau de vote'!AA291</f>
        <v>Jean</v>
      </c>
      <c r="Z84" s="33" t="str">
        <f>'Bureau de vote'!AB291</f>
        <v>LASSALLE</v>
      </c>
      <c r="AA84" s="141" t="str">
        <f>'Bureau de vote'!AC291</f>
        <v>Jean-Luc</v>
      </c>
      <c r="AB84" s="33" t="str">
        <f>'Bureau de vote'!AD291</f>
        <v>MELENCHON</v>
      </c>
      <c r="AC84" s="141" t="str">
        <f>'Bureau de vote'!AE291</f>
        <v>François</v>
      </c>
      <c r="AD84" s="33" t="str">
        <f>'Bureau de vote'!AF291</f>
        <v>ASSELINEAU</v>
      </c>
      <c r="AE84" s="141" t="str">
        <f>'Bureau de vote'!AG291</f>
        <v>François</v>
      </c>
      <c r="AF84" s="33" t="str">
        <f>'Bureau de vote'!AH291</f>
        <v>FILLON</v>
      </c>
    </row>
    <row r="85" spans="1:32" s="147" customFormat="1" ht="29" thickBot="1" x14ac:dyDescent="0.25">
      <c r="A85" s="34" t="str">
        <f>'Bureau de vote'!C292</f>
        <v>TOTAL</v>
      </c>
      <c r="B85" s="34" t="str">
        <f>'Bureau de vote'!D292</f>
        <v>Nbr bureau de vote</v>
      </c>
      <c r="C85" s="34" t="str">
        <f>'Bureau de vote'!E292</f>
        <v>Inscrits</v>
      </c>
      <c r="D85" s="34" t="str">
        <f>'Bureau de vote'!F292</f>
        <v>Abst</v>
      </c>
      <c r="E85" s="34" t="str">
        <f>'Bureau de vote'!G292</f>
        <v>Votants</v>
      </c>
      <c r="F85" s="34" t="str">
        <f>'Bureau de vote'!H292</f>
        <v>% Particip.</v>
      </c>
      <c r="G85" s="34" t="str">
        <f>'Bureau de vote'!I292</f>
        <v>Blancs</v>
      </c>
      <c r="H85" s="34" t="str">
        <f>'Bureau de vote'!J292</f>
        <v>% Blancs</v>
      </c>
      <c r="I85" s="34" t="str">
        <f>'Bureau de vote'!K292</f>
        <v>Nuls</v>
      </c>
      <c r="J85" s="34" t="str">
        <f>'Bureau de vote'!L292</f>
        <v>Exprimés</v>
      </c>
      <c r="K85" s="142" t="str">
        <f>'Bureau de vote'!M292</f>
        <v>Voix</v>
      </c>
      <c r="L85" s="143" t="str">
        <f>'Bureau de vote'!N292</f>
        <v>% Voix/Exp</v>
      </c>
      <c r="M85" s="34" t="str">
        <f>'Bureau de vote'!O292</f>
        <v>Voix</v>
      </c>
      <c r="N85" s="34" t="str">
        <f>'Bureau de vote'!P292</f>
        <v>% Voix/Exp</v>
      </c>
      <c r="O85" s="142" t="str">
        <f>'Bureau de vote'!Q292</f>
        <v>Voix</v>
      </c>
      <c r="P85" s="143" t="str">
        <f>'Bureau de vote'!R292</f>
        <v>% Voix/Exp</v>
      </c>
      <c r="Q85" s="34" t="str">
        <f>'Bureau de vote'!S292</f>
        <v>Voix</v>
      </c>
      <c r="R85" s="34" t="str">
        <f>'Bureau de vote'!T292</f>
        <v>% Voix/Exp</v>
      </c>
      <c r="S85" s="142" t="str">
        <f>'Bureau de vote'!U292</f>
        <v>Voix</v>
      </c>
      <c r="T85" s="143" t="str">
        <f>'Bureau de vote'!V292</f>
        <v>% Voix/Exp</v>
      </c>
      <c r="U85" s="34" t="str">
        <f>'Bureau de vote'!W292</f>
        <v>Voix</v>
      </c>
      <c r="V85" s="34" t="str">
        <f>'Bureau de vote'!X292</f>
        <v>% Voix/Exp</v>
      </c>
      <c r="W85" s="142" t="str">
        <f>'Bureau de vote'!Y292</f>
        <v>Voix</v>
      </c>
      <c r="X85" s="143" t="str">
        <f>'Bureau de vote'!Z292</f>
        <v>% Voix/Exp</v>
      </c>
      <c r="Y85" s="34" t="str">
        <f>'Bureau de vote'!AA292</f>
        <v>Voix</v>
      </c>
      <c r="Z85" s="34" t="str">
        <f>'Bureau de vote'!AB292</f>
        <v>% Voix/Exp</v>
      </c>
      <c r="AA85" s="142" t="str">
        <f>'Bureau de vote'!AC292</f>
        <v>Voix</v>
      </c>
      <c r="AB85" s="143" t="str">
        <f>'Bureau de vote'!AD292</f>
        <v>% Voix/Exp</v>
      </c>
      <c r="AC85" s="34" t="str">
        <f>'Bureau de vote'!AE292</f>
        <v>Voix</v>
      </c>
      <c r="AD85" s="34" t="str">
        <f>'Bureau de vote'!AF292</f>
        <v>% Voix/Exp</v>
      </c>
      <c r="AE85" s="142" t="str">
        <f>'Bureau de vote'!AG292</f>
        <v>Voix</v>
      </c>
      <c r="AF85" s="143" t="str">
        <f>'Bureau de vote'!AH292</f>
        <v>% Voix/Exp</v>
      </c>
    </row>
    <row r="86" spans="1:32" s="152" customFormat="1" ht="27" thickBot="1" x14ac:dyDescent="0.2">
      <c r="A86" s="115" t="str">
        <f>'Bureau de vote'!C293</f>
        <v>POLYNÉSIE FRANÇAISE</v>
      </c>
      <c r="B86" s="150">
        <f>'Bureau de vote'!D293</f>
        <v>236</v>
      </c>
      <c r="C86" s="150">
        <f>'Bureau de vote'!E293</f>
        <v>203940</v>
      </c>
      <c r="D86" s="150">
        <f>'Bureau de vote'!F293</f>
        <v>124527</v>
      </c>
      <c r="E86" s="150">
        <f>'Bureau de vote'!G293</f>
        <v>79413</v>
      </c>
      <c r="F86" s="153">
        <f>'Bureau de vote'!H293</f>
        <v>0.3893939393939394</v>
      </c>
      <c r="G86" s="150">
        <f>'Bureau de vote'!I293</f>
        <v>1754</v>
      </c>
      <c r="H86" s="153">
        <f>'Bureau de vote'!J293</f>
        <v>8.6005687947435516E-3</v>
      </c>
      <c r="I86" s="150">
        <f>'Bureau de vote'!K293</f>
        <v>2038</v>
      </c>
      <c r="J86" s="150">
        <f>'Bureau de vote'!L293</f>
        <v>75621</v>
      </c>
      <c r="K86" s="115">
        <f>'Bureau de vote'!M293</f>
        <v>1767</v>
      </c>
      <c r="L86" s="222">
        <f>'Bureau de vote'!N293</f>
        <v>2.3366525171579323E-2</v>
      </c>
      <c r="M86" s="150">
        <f>'Bureau de vote'!O293</f>
        <v>24604</v>
      </c>
      <c r="N86" s="153">
        <f>'Bureau de vote'!P293</f>
        <v>0.3253593578503326</v>
      </c>
      <c r="O86" s="115">
        <f>'Bureau de vote'!Q293</f>
        <v>11119</v>
      </c>
      <c r="P86" s="222">
        <f>'Bureau de vote'!R293</f>
        <v>0.14703587627775352</v>
      </c>
      <c r="Q86" s="150">
        <f>'Bureau de vote'!S293</f>
        <v>2203</v>
      </c>
      <c r="R86" s="153">
        <f>'Bureau de vote'!T293</f>
        <v>2.9132119384826967E-2</v>
      </c>
      <c r="S86" s="115">
        <f>'Bureau de vote'!U293</f>
        <v>689</v>
      </c>
      <c r="T86" s="222">
        <f>'Bureau de vote'!V293</f>
        <v>9.1112257177239121E-3</v>
      </c>
      <c r="U86" s="150">
        <f>'Bureau de vote'!W293</f>
        <v>755</v>
      </c>
      <c r="V86" s="153">
        <f>'Bureau de vote'!X293</f>
        <v>9.9839991536742438E-3</v>
      </c>
      <c r="W86" s="115">
        <f>'Bureau de vote'!Y293</f>
        <v>201</v>
      </c>
      <c r="X86" s="222">
        <f>'Bureau de vote'!Z293</f>
        <v>2.6579918276669178E-3</v>
      </c>
      <c r="Y86" s="150">
        <f>'Bureau de vote'!AA293</f>
        <v>447</v>
      </c>
      <c r="Z86" s="153">
        <f>'Bureau de vote'!AB293</f>
        <v>5.9110564525726977E-3</v>
      </c>
      <c r="AA86" s="115">
        <f>'Bureau de vote'!AC293</f>
        <v>5952</v>
      </c>
      <c r="AB86" s="222">
        <f>'Bureau de vote'!AD293</f>
        <v>7.8708295314793508E-2</v>
      </c>
      <c r="AC86" s="150">
        <f>'Bureau de vote'!AE293</f>
        <v>1206</v>
      </c>
      <c r="AD86" s="153">
        <f>'Bureau de vote'!AF293</f>
        <v>1.5947950966001507E-2</v>
      </c>
      <c r="AE86" s="115">
        <f>'Bureau de vote'!AG293</f>
        <v>26679</v>
      </c>
      <c r="AF86" s="222">
        <f>'Bureau de vote'!AH293</f>
        <v>0.35279882572301346</v>
      </c>
    </row>
  </sheetData>
  <phoneticPr fontId="1" type="noConversion"/>
  <pageMargins left="0.75196850393700787" right="0.75196850393700787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B2:N2"/>
  <sheetViews>
    <sheetView workbookViewId="0">
      <selection activeCell="Q36" sqref="Q36"/>
    </sheetView>
  </sheetViews>
  <sheetFormatPr baseColWidth="10" defaultRowHeight="13" x14ac:dyDescent="0.15"/>
  <cols>
    <col min="14" max="14" width="15.6640625" bestFit="1" customWidth="1"/>
  </cols>
  <sheetData>
    <row r="2" spans="2:14" ht="14" x14ac:dyDescent="0.15">
      <c r="B2" s="203">
        <f>'Bureau de vote'!G296</f>
        <v>1</v>
      </c>
      <c r="C2" s="201" t="s">
        <v>269</v>
      </c>
      <c r="N2" s="202">
        <f ca="1">NOW()</f>
        <v>41386.345671180556</v>
      </c>
    </row>
  </sheetData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AQ58"/>
  <sheetViews>
    <sheetView topLeftCell="A36" workbookViewId="0">
      <selection activeCell="H34" sqref="H34"/>
    </sheetView>
  </sheetViews>
  <sheetFormatPr baseColWidth="10" defaultRowHeight="13" x14ac:dyDescent="0.15"/>
  <cols>
    <col min="1" max="1" width="19" customWidth="1"/>
    <col min="7" max="7" width="12.6640625" customWidth="1"/>
    <col min="8" max="8" width="10.6640625" customWidth="1"/>
    <col min="10" max="10" width="9.5" customWidth="1"/>
    <col min="13" max="13" width="13.6640625" bestFit="1" customWidth="1"/>
    <col min="23" max="23" width="11.33203125" bestFit="1" customWidth="1"/>
    <col min="27" max="27" width="11.6640625" bestFit="1" customWidth="1"/>
    <col min="29" max="29" width="11.83203125" bestFit="1" customWidth="1"/>
  </cols>
  <sheetData>
    <row r="1" spans="1:43" ht="20" x14ac:dyDescent="0.2">
      <c r="A1" s="7" t="str">
        <f>'Bureau de vote'!C1</f>
        <v xml:space="preserve">PRÉSIDENTIELLE 1er tour </v>
      </c>
      <c r="D1" s="9" t="s">
        <v>121</v>
      </c>
    </row>
    <row r="2" spans="1:43" ht="14" thickBot="1" x14ac:dyDescent="0.2">
      <c r="A2" s="8" t="str">
        <f>'Bureau de vote'!C2</f>
        <v>samedi 22 avril 2017</v>
      </c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s="29" customFormat="1" ht="26" x14ac:dyDescent="0.15">
      <c r="A3" s="56">
        <f ca="1">NOW()</f>
        <v>41386.345671180556</v>
      </c>
      <c r="J3" s="35" t="str">
        <f>'Bureau de vote'!M3</f>
        <v>Nicolas</v>
      </c>
      <c r="K3" s="33" t="str">
        <f>'Bureau de vote'!N3</f>
        <v>DUPONT-AIGAN</v>
      </c>
      <c r="L3" s="35" t="str">
        <f>'Bureau de vote'!O3</f>
        <v>Marine</v>
      </c>
      <c r="M3" s="36" t="str">
        <f>'Bureau de vote'!P3</f>
        <v>LE PEN</v>
      </c>
      <c r="N3" s="35" t="str">
        <f>'Bureau de vote'!Q3</f>
        <v>Emmanuel</v>
      </c>
      <c r="O3" s="36" t="str">
        <f>'Bureau de vote'!R3</f>
        <v>MACRON</v>
      </c>
      <c r="P3" s="35" t="str">
        <f>'Bureau de vote'!S3</f>
        <v>Benoît</v>
      </c>
      <c r="Q3" s="36" t="str">
        <f>'Bureau de vote'!T3</f>
        <v>HAMON</v>
      </c>
      <c r="R3" s="35" t="str">
        <f>'Bureau de vote'!U3</f>
        <v>Nathalie</v>
      </c>
      <c r="S3" s="36" t="str">
        <f>'Bureau de vote'!V3</f>
        <v>ARTHAUD</v>
      </c>
      <c r="T3" s="35" t="str">
        <f>'Bureau de vote'!W3</f>
        <v>Philippe</v>
      </c>
      <c r="U3" s="36" t="str">
        <f>'Bureau de vote'!X3</f>
        <v>POUTOU</v>
      </c>
      <c r="V3" s="35" t="str">
        <f>'Bureau de vote'!Y3</f>
        <v>Jacques</v>
      </c>
      <c r="W3" s="36" t="str">
        <f>'Bureau de vote'!Z3</f>
        <v>CHEMINADE</v>
      </c>
      <c r="X3" s="35" t="str">
        <f>'Bureau de vote'!AA3</f>
        <v>Jean</v>
      </c>
      <c r="Y3" s="36" t="str">
        <f>'Bureau de vote'!AB3</f>
        <v>LASSALLE</v>
      </c>
      <c r="Z3" s="35" t="str">
        <f>'Bureau de vote'!AC3</f>
        <v>Jean-Luc</v>
      </c>
      <c r="AA3" s="36" t="str">
        <f>'Bureau de vote'!AD3</f>
        <v>MELENCHON</v>
      </c>
      <c r="AB3" s="35" t="str">
        <f>'Bureau de vote'!AE3</f>
        <v>François</v>
      </c>
      <c r="AC3" s="36" t="str">
        <f>'Bureau de vote'!AF3</f>
        <v>ASSELINEAU</v>
      </c>
      <c r="AD3" s="35" t="str">
        <f>'Bureau de vote'!AG3</f>
        <v>François</v>
      </c>
      <c r="AE3" s="36" t="str">
        <f>'Bureau de vote'!AH3</f>
        <v>FILLON</v>
      </c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s="39" customFormat="1" ht="15" thickBot="1" x14ac:dyDescent="0.2">
      <c r="A4" s="28" t="s">
        <v>76</v>
      </c>
      <c r="B4" s="28" t="s">
        <v>112</v>
      </c>
      <c r="C4" s="28" t="s">
        <v>113</v>
      </c>
      <c r="D4" s="28" t="s">
        <v>114</v>
      </c>
      <c r="E4" s="28" t="s">
        <v>78</v>
      </c>
      <c r="F4" s="28" t="str">
        <f>'Bureau de vote'!I4</f>
        <v>Blancs</v>
      </c>
      <c r="G4" s="28" t="str">
        <f>'Bureau de vote'!J4</f>
        <v>% Blancs</v>
      </c>
      <c r="H4" s="28" t="str">
        <f>'Bureau de vote'!K4</f>
        <v>Nuls</v>
      </c>
      <c r="I4" s="28" t="s">
        <v>115</v>
      </c>
      <c r="J4" s="37" t="str">
        <f>'Bureau de vote'!M4</f>
        <v>Voix</v>
      </c>
      <c r="K4" s="38" t="str">
        <f>'Bureau de vote'!N4</f>
        <v>% Voix/Exp</v>
      </c>
      <c r="L4" s="37" t="str">
        <f>'Bureau de vote'!O4</f>
        <v>Voix</v>
      </c>
      <c r="M4" s="38" t="str">
        <f>'Bureau de vote'!P4</f>
        <v>% Voix/Exp</v>
      </c>
      <c r="N4" s="37" t="str">
        <f>'Bureau de vote'!Q4</f>
        <v>Voix</v>
      </c>
      <c r="O4" s="38" t="str">
        <f>'Bureau de vote'!R4</f>
        <v>% Voix/Exp</v>
      </c>
      <c r="P4" s="37" t="str">
        <f>'Bureau de vote'!S4</f>
        <v>Voix</v>
      </c>
      <c r="Q4" s="38" t="str">
        <f>'Bureau de vote'!T4</f>
        <v>% Voix/Exp</v>
      </c>
      <c r="R4" s="37" t="str">
        <f>'Bureau de vote'!U4</f>
        <v>Voix</v>
      </c>
      <c r="S4" s="38" t="str">
        <f>'Bureau de vote'!V4</f>
        <v>% Voix/Exp</v>
      </c>
      <c r="T4" s="37" t="str">
        <f>'Bureau de vote'!W4</f>
        <v>Voix</v>
      </c>
      <c r="U4" s="38" t="str">
        <f>'Bureau de vote'!X4</f>
        <v>% Voix/Exp</v>
      </c>
      <c r="V4" s="37" t="str">
        <f>'Bureau de vote'!Y4</f>
        <v>Voix</v>
      </c>
      <c r="W4" s="38" t="str">
        <f>'Bureau de vote'!Z4</f>
        <v>% Voix/Exp</v>
      </c>
      <c r="X4" s="37" t="str">
        <f>'Bureau de vote'!AA4</f>
        <v>Voix</v>
      </c>
      <c r="Y4" s="38" t="str">
        <f>'Bureau de vote'!AB4</f>
        <v>% Voix/Exp</v>
      </c>
      <c r="Z4" s="37" t="str">
        <f>'Bureau de vote'!AC4</f>
        <v>Voix</v>
      </c>
      <c r="AA4" s="38" t="str">
        <f>'Bureau de vote'!AD4</f>
        <v>% Voix/Exp</v>
      </c>
      <c r="AB4" s="37" t="str">
        <f>'Bureau de vote'!AE4</f>
        <v>Voix</v>
      </c>
      <c r="AC4" s="38" t="str">
        <f>'Bureau de vote'!AF4</f>
        <v>% Voix/Exp</v>
      </c>
      <c r="AD4" s="37" t="str">
        <f>'Bureau de vote'!AG4</f>
        <v>Voix</v>
      </c>
      <c r="AE4" s="38" t="str">
        <f>'Bureau de vote'!AH4</f>
        <v>% Voix/Exp</v>
      </c>
    </row>
    <row r="5" spans="1:43" s="24" customFormat="1" x14ac:dyDescent="0.15">
      <c r="A5" s="206" t="str">
        <f>'Bureau de vote'!C5</f>
        <v>ANAA</v>
      </c>
      <c r="B5" s="207">
        <f>'Bureau de vote'!E5</f>
        <v>663</v>
      </c>
      <c r="C5" s="207">
        <f>'Bureau de vote'!F5</f>
        <v>482</v>
      </c>
      <c r="D5" s="207">
        <f>'Bureau de vote'!G5</f>
        <v>181</v>
      </c>
      <c r="E5" s="208">
        <f>'Bureau de vote'!H5</f>
        <v>0.27300150829562592</v>
      </c>
      <c r="F5" s="209">
        <f>'Bureau de vote'!I5</f>
        <v>16</v>
      </c>
      <c r="G5" s="210">
        <f>'Bureau de vote'!J5</f>
        <v>2.4132730015082957E-2</v>
      </c>
      <c r="H5" s="209">
        <f>'Bureau de vote'!K5</f>
        <v>1</v>
      </c>
      <c r="I5" s="207">
        <f>'Bureau de vote'!L5</f>
        <v>164</v>
      </c>
      <c r="J5" s="23">
        <f>'Bureau de vote'!M5</f>
        <v>7</v>
      </c>
      <c r="K5" s="211">
        <f>'Bureau de vote'!N5</f>
        <v>4.2682926829268296E-2</v>
      </c>
      <c r="L5" s="23">
        <f>'Bureau de vote'!O5</f>
        <v>56</v>
      </c>
      <c r="M5" s="211">
        <f>'Bureau de vote'!P5</f>
        <v>0.34146341463414637</v>
      </c>
      <c r="N5" s="23">
        <f>'Bureau de vote'!Q5</f>
        <v>14</v>
      </c>
      <c r="O5" s="211">
        <f>'Bureau de vote'!R5</f>
        <v>8.5365853658536592E-2</v>
      </c>
      <c r="P5" s="23">
        <f>'Bureau de vote'!S5</f>
        <v>22</v>
      </c>
      <c r="Q5" s="211">
        <f>'Bureau de vote'!T5</f>
        <v>0.13414634146341464</v>
      </c>
      <c r="R5" s="23">
        <f>'Bureau de vote'!U5</f>
        <v>2</v>
      </c>
      <c r="S5" s="211">
        <f>'Bureau de vote'!V5</f>
        <v>1.2195121951219513E-2</v>
      </c>
      <c r="T5" s="23">
        <f>'Bureau de vote'!W5</f>
        <v>1</v>
      </c>
      <c r="U5" s="211">
        <f>'Bureau de vote'!X5</f>
        <v>6.0975609756097563E-3</v>
      </c>
      <c r="V5" s="23">
        <f>'Bureau de vote'!Y5</f>
        <v>0</v>
      </c>
      <c r="W5" s="211">
        <f>'Bureau de vote'!Z5</f>
        <v>0</v>
      </c>
      <c r="X5" s="23">
        <f>'Bureau de vote'!AA5</f>
        <v>0</v>
      </c>
      <c r="Y5" s="211">
        <f>'Bureau de vote'!AB5</f>
        <v>0</v>
      </c>
      <c r="Z5" s="23">
        <f>'Bureau de vote'!AC5</f>
        <v>7</v>
      </c>
      <c r="AA5" s="211">
        <f>'Bureau de vote'!AD5</f>
        <v>4.2682926829268296E-2</v>
      </c>
      <c r="AB5" s="23">
        <f>'Bureau de vote'!AE5</f>
        <v>0</v>
      </c>
      <c r="AC5" s="211">
        <f>'Bureau de vote'!AF5</f>
        <v>0</v>
      </c>
      <c r="AD5" s="206">
        <f>'Bureau de vote'!AG5</f>
        <v>55</v>
      </c>
      <c r="AE5" s="212">
        <f>'Bureau de vote'!AH5</f>
        <v>0.33536585365853661</v>
      </c>
    </row>
    <row r="6" spans="1:43" s="24" customFormat="1" x14ac:dyDescent="0.15">
      <c r="A6" s="23" t="str">
        <f>'Bureau de vote'!C8</f>
        <v>ARUE</v>
      </c>
      <c r="B6" s="83">
        <f>'Bureau de vote'!E8</f>
        <v>7591</v>
      </c>
      <c r="C6" s="83">
        <f>'Bureau de vote'!F8</f>
        <v>4309</v>
      </c>
      <c r="D6" s="83">
        <f>'Bureau de vote'!G8</f>
        <v>3282</v>
      </c>
      <c r="E6" s="213">
        <f>'Bureau de vote'!H8</f>
        <v>0.43235410354367015</v>
      </c>
      <c r="F6" s="214">
        <f>'Bureau de vote'!I8</f>
        <v>90</v>
      </c>
      <c r="G6" s="215">
        <f>'Bureau de vote'!J8</f>
        <v>1.1856145435384007E-2</v>
      </c>
      <c r="H6" s="214">
        <f>'Bureau de vote'!K8</f>
        <v>49</v>
      </c>
      <c r="I6" s="83">
        <f>'Bureau de vote'!L8</f>
        <v>3143</v>
      </c>
      <c r="J6" s="23">
        <f>'Bureau de vote'!M8</f>
        <v>113</v>
      </c>
      <c r="K6" s="211">
        <f>'Bureau de vote'!N8</f>
        <v>3.5952911231307665E-2</v>
      </c>
      <c r="L6" s="23">
        <f>'Bureau de vote'!O8</f>
        <v>971</v>
      </c>
      <c r="M6" s="211">
        <f>'Bureau de vote'!P8</f>
        <v>0.30894050270442253</v>
      </c>
      <c r="N6" s="23">
        <f>'Bureau de vote'!Q8</f>
        <v>592</v>
      </c>
      <c r="O6" s="211">
        <f>'Bureau de vote'!R8</f>
        <v>0.18835507476932867</v>
      </c>
      <c r="P6" s="23">
        <f>'Bureau de vote'!S8</f>
        <v>131</v>
      </c>
      <c r="Q6" s="211">
        <f>'Bureau de vote'!T8</f>
        <v>4.1679923639834554E-2</v>
      </c>
      <c r="R6" s="23">
        <f>'Bureau de vote'!U8</f>
        <v>33</v>
      </c>
      <c r="S6" s="211">
        <f>'Bureau de vote'!V8</f>
        <v>1.0499522748965956E-2</v>
      </c>
      <c r="T6" s="23">
        <f>'Bureau de vote'!W8</f>
        <v>28</v>
      </c>
      <c r="U6" s="211">
        <f>'Bureau de vote'!X8</f>
        <v>8.9086859688195987E-3</v>
      </c>
      <c r="V6" s="23">
        <f>'Bureau de vote'!Y8</f>
        <v>10</v>
      </c>
      <c r="W6" s="211">
        <f>'Bureau de vote'!Z8</f>
        <v>3.181673560292714E-3</v>
      </c>
      <c r="X6" s="23">
        <f>'Bureau de vote'!AA8</f>
        <v>22</v>
      </c>
      <c r="Y6" s="211">
        <f>'Bureau de vote'!AB8</f>
        <v>6.9996818326439709E-3</v>
      </c>
      <c r="Z6" s="23">
        <f>'Bureau de vote'!AC8</f>
        <v>339</v>
      </c>
      <c r="AA6" s="211">
        <f>'Bureau de vote'!AD8</f>
        <v>0.107858733693923</v>
      </c>
      <c r="AB6" s="23">
        <f>'Bureau de vote'!AE8</f>
        <v>64</v>
      </c>
      <c r="AC6" s="211">
        <f>'Bureau de vote'!AF8</f>
        <v>2.0362710785873369E-2</v>
      </c>
      <c r="AD6" s="23">
        <f>'Bureau de vote'!AG8</f>
        <v>840</v>
      </c>
      <c r="AE6" s="211">
        <f>'Bureau de vote'!AH8</f>
        <v>0.267260579064588</v>
      </c>
    </row>
    <row r="7" spans="1:43" s="24" customFormat="1" x14ac:dyDescent="0.15">
      <c r="A7" s="23" t="str">
        <f>'Bureau de vote'!C15</f>
        <v>ARUTUA</v>
      </c>
      <c r="B7" s="83">
        <f>'Bureau de vote'!E15</f>
        <v>1522</v>
      </c>
      <c r="C7" s="83">
        <f>'Bureau de vote'!F15</f>
        <v>956</v>
      </c>
      <c r="D7" s="83">
        <f>'Bureau de vote'!G15</f>
        <v>566</v>
      </c>
      <c r="E7" s="213">
        <f>'Bureau de vote'!H15</f>
        <v>0.37187910643889621</v>
      </c>
      <c r="F7" s="214">
        <f>'Bureau de vote'!I15</f>
        <v>30</v>
      </c>
      <c r="G7" s="215">
        <f>'Bureau de vote'!J15</f>
        <v>1.9710906701708279E-2</v>
      </c>
      <c r="H7" s="214">
        <f>'Bureau de vote'!K15</f>
        <v>13</v>
      </c>
      <c r="I7" s="83">
        <f>'Bureau de vote'!L15</f>
        <v>523</v>
      </c>
      <c r="J7" s="23">
        <f>'Bureau de vote'!M15</f>
        <v>13</v>
      </c>
      <c r="K7" s="211">
        <f>'Bureau de vote'!N15</f>
        <v>2.4856596558317401E-2</v>
      </c>
      <c r="L7" s="23">
        <f>'Bureau de vote'!O15</f>
        <v>154</v>
      </c>
      <c r="M7" s="211">
        <f>'Bureau de vote'!P15</f>
        <v>0.29445506692160611</v>
      </c>
      <c r="N7" s="23">
        <f>'Bureau de vote'!Q15</f>
        <v>49</v>
      </c>
      <c r="O7" s="211">
        <f>'Bureau de vote'!R15</f>
        <v>9.3690248565965584E-2</v>
      </c>
      <c r="P7" s="23">
        <f>'Bureau de vote'!S15</f>
        <v>3</v>
      </c>
      <c r="Q7" s="211">
        <f>'Bureau de vote'!T15</f>
        <v>5.7361376673040155E-3</v>
      </c>
      <c r="R7" s="23">
        <f>'Bureau de vote'!U15</f>
        <v>5</v>
      </c>
      <c r="S7" s="211">
        <f>'Bureau de vote'!V15</f>
        <v>9.5602294455066923E-3</v>
      </c>
      <c r="T7" s="23">
        <f>'Bureau de vote'!W15</f>
        <v>1</v>
      </c>
      <c r="U7" s="211">
        <f>'Bureau de vote'!X15</f>
        <v>1.9120458891013384E-3</v>
      </c>
      <c r="V7" s="23">
        <f>'Bureau de vote'!Y15</f>
        <v>0</v>
      </c>
      <c r="W7" s="211">
        <f>'Bureau de vote'!Z15</f>
        <v>0</v>
      </c>
      <c r="X7" s="23">
        <f>'Bureau de vote'!AA15</f>
        <v>2</v>
      </c>
      <c r="Y7" s="211">
        <f>'Bureau de vote'!AB15</f>
        <v>3.8240917782026767E-3</v>
      </c>
      <c r="Z7" s="23">
        <f>'Bureau de vote'!AC15</f>
        <v>20</v>
      </c>
      <c r="AA7" s="211">
        <f>'Bureau de vote'!AD15</f>
        <v>3.8240917782026769E-2</v>
      </c>
      <c r="AB7" s="23">
        <f>'Bureau de vote'!AE15</f>
        <v>4</v>
      </c>
      <c r="AC7" s="211">
        <f>'Bureau de vote'!AF15</f>
        <v>7.6481835564053535E-3</v>
      </c>
      <c r="AD7" s="23">
        <f>'Bureau de vote'!AG15</f>
        <v>272</v>
      </c>
      <c r="AE7" s="211">
        <f>'Bureau de vote'!AH15</f>
        <v>0.5200764818355641</v>
      </c>
    </row>
    <row r="8" spans="1:43" s="24" customFormat="1" x14ac:dyDescent="0.15">
      <c r="A8" s="23" t="str">
        <f>'Bureau de vote'!C19</f>
        <v>BORA-BORA</v>
      </c>
      <c r="B8" s="83">
        <f>'Bureau de vote'!E19</f>
        <v>6737</v>
      </c>
      <c r="C8" s="83">
        <f>'Bureau de vote'!F19</f>
        <v>4510</v>
      </c>
      <c r="D8" s="83">
        <f>'Bureau de vote'!G19</f>
        <v>2227</v>
      </c>
      <c r="E8" s="213">
        <f>'Bureau de vote'!H19</f>
        <v>0.33056256493988423</v>
      </c>
      <c r="F8" s="214">
        <f>'Bureau de vote'!I19</f>
        <v>46</v>
      </c>
      <c r="G8" s="215">
        <f>'Bureau de vote'!J19</f>
        <v>6.8279649695710256E-3</v>
      </c>
      <c r="H8" s="214">
        <f>'Bureau de vote'!K19</f>
        <v>44</v>
      </c>
      <c r="I8" s="83">
        <f>'Bureau de vote'!L19</f>
        <v>2137</v>
      </c>
      <c r="J8" s="23">
        <f>'Bureau de vote'!M19</f>
        <v>49</v>
      </c>
      <c r="K8" s="211">
        <f>'Bureau de vote'!N19</f>
        <v>2.2929340196537203E-2</v>
      </c>
      <c r="L8" s="23">
        <f>'Bureau de vote'!O19</f>
        <v>587</v>
      </c>
      <c r="M8" s="211">
        <f>'Bureau de vote'!P19</f>
        <v>0.27468413664014973</v>
      </c>
      <c r="N8" s="23">
        <f>'Bureau de vote'!Q19</f>
        <v>182</v>
      </c>
      <c r="O8" s="211">
        <f>'Bureau de vote'!R19</f>
        <v>8.5166120729995326E-2</v>
      </c>
      <c r="P8" s="23">
        <f>'Bureau de vote'!S19</f>
        <v>56</v>
      </c>
      <c r="Q8" s="211">
        <f>'Bureau de vote'!T19</f>
        <v>2.6204960224613945E-2</v>
      </c>
      <c r="R8" s="23">
        <f>'Bureau de vote'!U19</f>
        <v>13</v>
      </c>
      <c r="S8" s="211">
        <f>'Bureau de vote'!V19</f>
        <v>6.0832943378568089E-3</v>
      </c>
      <c r="T8" s="23">
        <f>'Bureau de vote'!W19</f>
        <v>29</v>
      </c>
      <c r="U8" s="211">
        <f>'Bureau de vote'!X19</f>
        <v>1.3570425830603651E-2</v>
      </c>
      <c r="V8" s="23">
        <f>'Bureau de vote'!Y19</f>
        <v>4</v>
      </c>
      <c r="W8" s="211">
        <f>'Bureau de vote'!Z19</f>
        <v>1.8717828731867104E-3</v>
      </c>
      <c r="X8" s="23">
        <f>'Bureau de vote'!AA19</f>
        <v>9</v>
      </c>
      <c r="Y8" s="211">
        <f>'Bureau de vote'!AB19</f>
        <v>4.2115114646700987E-3</v>
      </c>
      <c r="Z8" s="23">
        <f>'Bureau de vote'!AC19</f>
        <v>137</v>
      </c>
      <c r="AA8" s="211">
        <f>'Bureau de vote'!AD19</f>
        <v>6.4108563406644822E-2</v>
      </c>
      <c r="AB8" s="23">
        <f>'Bureau de vote'!AE19</f>
        <v>12</v>
      </c>
      <c r="AC8" s="211">
        <f>'Bureau de vote'!AF19</f>
        <v>5.6153486195601307E-3</v>
      </c>
      <c r="AD8" s="23">
        <f>'Bureau de vote'!AG19</f>
        <v>1059</v>
      </c>
      <c r="AE8" s="211">
        <f>'Bureau de vote'!AH19</f>
        <v>0.49555451567618158</v>
      </c>
    </row>
    <row r="9" spans="1:43" s="24" customFormat="1" x14ac:dyDescent="0.15">
      <c r="A9" s="23" t="str">
        <f>'Bureau de vote'!C25</f>
        <v>FAAA</v>
      </c>
      <c r="B9" s="83">
        <f>'Bureau de vote'!E25</f>
        <v>19063</v>
      </c>
      <c r="C9" s="83">
        <f>'Bureau de vote'!F25</f>
        <v>14077</v>
      </c>
      <c r="D9" s="83">
        <f>'Bureau de vote'!G25</f>
        <v>4986</v>
      </c>
      <c r="E9" s="213">
        <f>'Bureau de vote'!H25</f>
        <v>0.26155379531028694</v>
      </c>
      <c r="F9" s="214">
        <f>'Bureau de vote'!I25</f>
        <v>181</v>
      </c>
      <c r="G9" s="215">
        <f>'Bureau de vote'!J25</f>
        <v>9.4948329224151494E-3</v>
      </c>
      <c r="H9" s="214">
        <f>'Bureau de vote'!K25</f>
        <v>104</v>
      </c>
      <c r="I9" s="83">
        <f>'Bureau de vote'!L25</f>
        <v>4701</v>
      </c>
      <c r="J9" s="23">
        <f>'Bureau de vote'!M25</f>
        <v>144</v>
      </c>
      <c r="K9" s="211">
        <f>'Bureau de vote'!N25</f>
        <v>3.0631780472239949E-2</v>
      </c>
      <c r="L9" s="23">
        <f>'Bureau de vote'!O25</f>
        <v>1481</v>
      </c>
      <c r="M9" s="211">
        <f>'Bureau de vote'!P25</f>
        <v>0.3150393533290789</v>
      </c>
      <c r="N9" s="23">
        <f>'Bureau de vote'!Q25</f>
        <v>785</v>
      </c>
      <c r="O9" s="211">
        <f>'Bureau de vote'!R25</f>
        <v>0.1669857477132525</v>
      </c>
      <c r="P9" s="23">
        <f>'Bureau de vote'!S25</f>
        <v>183</v>
      </c>
      <c r="Q9" s="211">
        <f>'Bureau de vote'!T25</f>
        <v>3.89278876834716E-2</v>
      </c>
      <c r="R9" s="23">
        <f>'Bureau de vote'!U25</f>
        <v>49</v>
      </c>
      <c r="S9" s="211">
        <f>'Bureau de vote'!V25</f>
        <v>1.0423314188470539E-2</v>
      </c>
      <c r="T9" s="23">
        <f>'Bureau de vote'!W25</f>
        <v>48</v>
      </c>
      <c r="U9" s="211">
        <f>'Bureau de vote'!X25</f>
        <v>1.021059349074665E-2</v>
      </c>
      <c r="V9" s="23">
        <f>'Bureau de vote'!Y25</f>
        <v>21</v>
      </c>
      <c r="W9" s="211">
        <f>'Bureau de vote'!Z25</f>
        <v>4.4671346522016592E-3</v>
      </c>
      <c r="X9" s="23">
        <f>'Bureau de vote'!AA25</f>
        <v>28</v>
      </c>
      <c r="Y9" s="211">
        <f>'Bureau de vote'!AB25</f>
        <v>5.9561795362688789E-3</v>
      </c>
      <c r="Z9" s="23">
        <f>'Bureau de vote'!AC25</f>
        <v>467</v>
      </c>
      <c r="AA9" s="211">
        <f>'Bureau de vote'!AD25</f>
        <v>9.9340565837055944E-2</v>
      </c>
      <c r="AB9" s="23">
        <f>'Bureau de vote'!AE25</f>
        <v>94</v>
      </c>
      <c r="AC9" s="211">
        <f>'Bureau de vote'!AF25</f>
        <v>1.9995745586045523E-2</v>
      </c>
      <c r="AD9" s="23">
        <f>'Bureau de vote'!AG25</f>
        <v>1401</v>
      </c>
      <c r="AE9" s="90">
        <f>'Bureau de vote'!AH25</f>
        <v>0.29802169751116786</v>
      </c>
    </row>
    <row r="10" spans="1:43" s="24" customFormat="1" x14ac:dyDescent="0.15">
      <c r="A10" s="23" t="str">
        <f>'Bureau de vote'!C40</f>
        <v>FAKARAVA</v>
      </c>
      <c r="B10" s="83">
        <f>'Bureau de vote'!E40</f>
        <v>1318</v>
      </c>
      <c r="C10" s="83">
        <f>'Bureau de vote'!F40</f>
        <v>744</v>
      </c>
      <c r="D10" s="83">
        <f>'Bureau de vote'!G40</f>
        <v>574</v>
      </c>
      <c r="E10" s="213">
        <f>'Bureau de vote'!H40</f>
        <v>0.43550834597875571</v>
      </c>
      <c r="F10" s="214">
        <f>'Bureau de vote'!I40</f>
        <v>6</v>
      </c>
      <c r="G10" s="215">
        <f>'Bureau de vote'!J40</f>
        <v>4.552352048558422E-3</v>
      </c>
      <c r="H10" s="214">
        <f>'Bureau de vote'!K40</f>
        <v>26</v>
      </c>
      <c r="I10" s="83">
        <f>'Bureau de vote'!L40</f>
        <v>542</v>
      </c>
      <c r="J10" s="23">
        <f>'Bureau de vote'!M40</f>
        <v>19</v>
      </c>
      <c r="K10" s="211">
        <f>'Bureau de vote'!N40</f>
        <v>3.5055350553505532E-2</v>
      </c>
      <c r="L10" s="23">
        <f>'Bureau de vote'!O40</f>
        <v>210</v>
      </c>
      <c r="M10" s="211">
        <f>'Bureau de vote'!P40</f>
        <v>0.38745387453874541</v>
      </c>
      <c r="N10" s="23">
        <f>'Bureau de vote'!Q40</f>
        <v>60</v>
      </c>
      <c r="O10" s="211">
        <f>'Bureau de vote'!R40</f>
        <v>0.11070110701107011</v>
      </c>
      <c r="P10" s="23">
        <f>'Bureau de vote'!S40</f>
        <v>8</v>
      </c>
      <c r="Q10" s="211">
        <f>'Bureau de vote'!T40</f>
        <v>1.4760147601476014E-2</v>
      </c>
      <c r="R10" s="23">
        <f>'Bureau de vote'!U40</f>
        <v>7</v>
      </c>
      <c r="S10" s="211">
        <f>'Bureau de vote'!V40</f>
        <v>1.2915129151291513E-2</v>
      </c>
      <c r="T10" s="23">
        <f>'Bureau de vote'!W40</f>
        <v>10</v>
      </c>
      <c r="U10" s="211">
        <f>'Bureau de vote'!X40</f>
        <v>1.8450184501845018E-2</v>
      </c>
      <c r="V10" s="23">
        <f>'Bureau de vote'!Y40</f>
        <v>2</v>
      </c>
      <c r="W10" s="211">
        <f>'Bureau de vote'!Z40</f>
        <v>3.6900369003690036E-3</v>
      </c>
      <c r="X10" s="23">
        <f>'Bureau de vote'!AA40</f>
        <v>6</v>
      </c>
      <c r="Y10" s="211">
        <f>'Bureau de vote'!AB40</f>
        <v>1.107011070110701E-2</v>
      </c>
      <c r="Z10" s="23">
        <f>'Bureau de vote'!AC40</f>
        <v>26</v>
      </c>
      <c r="AA10" s="211">
        <f>'Bureau de vote'!AD40</f>
        <v>4.797047970479705E-2</v>
      </c>
      <c r="AB10" s="23">
        <f>'Bureau de vote'!AE40</f>
        <v>6</v>
      </c>
      <c r="AC10" s="211">
        <f>'Bureau de vote'!AF40</f>
        <v>1.107011070110701E-2</v>
      </c>
      <c r="AD10" s="23">
        <f>'Bureau de vote'!AG40</f>
        <v>188</v>
      </c>
      <c r="AE10" s="211">
        <f>'Bureau de vote'!AH40</f>
        <v>0.34686346863468637</v>
      </c>
    </row>
    <row r="11" spans="1:43" s="24" customFormat="1" x14ac:dyDescent="0.15">
      <c r="A11" s="23" t="str">
        <f>'Bureau de vote'!C46</f>
        <v>FANGATAU</v>
      </c>
      <c r="B11" s="83">
        <f>'Bureau de vote'!E46</f>
        <v>258</v>
      </c>
      <c r="C11" s="83">
        <f>'Bureau de vote'!F46</f>
        <v>135</v>
      </c>
      <c r="D11" s="83">
        <f>'Bureau de vote'!G46</f>
        <v>123</v>
      </c>
      <c r="E11" s="213">
        <f>'Bureau de vote'!H46</f>
        <v>0.47674418604651164</v>
      </c>
      <c r="F11" s="214">
        <f>'Bureau de vote'!I46</f>
        <v>7</v>
      </c>
      <c r="G11" s="215">
        <f>'Bureau de vote'!J46</f>
        <v>2.7131782945736434E-2</v>
      </c>
      <c r="H11" s="214">
        <f>'Bureau de vote'!K46</f>
        <v>7</v>
      </c>
      <c r="I11" s="83">
        <f>'Bureau de vote'!L46</f>
        <v>109</v>
      </c>
      <c r="J11" s="23">
        <f>'Bureau de vote'!M46</f>
        <v>6</v>
      </c>
      <c r="K11" s="211">
        <f>'Bureau de vote'!N46</f>
        <v>5.5045871559633031E-2</v>
      </c>
      <c r="L11" s="23">
        <f>'Bureau de vote'!O46</f>
        <v>46</v>
      </c>
      <c r="M11" s="211">
        <f>'Bureau de vote'!P46</f>
        <v>0.42201834862385323</v>
      </c>
      <c r="N11" s="23">
        <f>'Bureau de vote'!Q46</f>
        <v>22</v>
      </c>
      <c r="O11" s="211">
        <f>'Bureau de vote'!R46</f>
        <v>0.20183486238532111</v>
      </c>
      <c r="P11" s="23">
        <f>'Bureau de vote'!S46</f>
        <v>2</v>
      </c>
      <c r="Q11" s="211">
        <f>'Bureau de vote'!T46</f>
        <v>1.834862385321101E-2</v>
      </c>
      <c r="R11" s="23">
        <f>'Bureau de vote'!U46</f>
        <v>0</v>
      </c>
      <c r="S11" s="211">
        <f>'Bureau de vote'!V46</f>
        <v>0</v>
      </c>
      <c r="T11" s="23">
        <f>'Bureau de vote'!W46</f>
        <v>2</v>
      </c>
      <c r="U11" s="211">
        <f>'Bureau de vote'!X46</f>
        <v>1.834862385321101E-2</v>
      </c>
      <c r="V11" s="23">
        <f>'Bureau de vote'!Y46</f>
        <v>0</v>
      </c>
      <c r="W11" s="211">
        <f>'Bureau de vote'!Z46</f>
        <v>0</v>
      </c>
      <c r="X11" s="23">
        <f>'Bureau de vote'!AA46</f>
        <v>0</v>
      </c>
      <c r="Y11" s="211">
        <f>'Bureau de vote'!AB46</f>
        <v>0</v>
      </c>
      <c r="Z11" s="23">
        <f>'Bureau de vote'!AC46</f>
        <v>6</v>
      </c>
      <c r="AA11" s="211">
        <f>'Bureau de vote'!AD46</f>
        <v>5.5045871559633031E-2</v>
      </c>
      <c r="AB11" s="23">
        <f>'Bureau de vote'!AE46</f>
        <v>0</v>
      </c>
      <c r="AC11" s="211">
        <f>'Bureau de vote'!AF46</f>
        <v>0</v>
      </c>
      <c r="AD11" s="23">
        <f>'Bureau de vote'!AG46</f>
        <v>25</v>
      </c>
      <c r="AE11" s="211">
        <f>'Bureau de vote'!AH46</f>
        <v>0.22935779816513763</v>
      </c>
    </row>
    <row r="12" spans="1:43" s="24" customFormat="1" x14ac:dyDescent="0.15">
      <c r="A12" s="23" t="str">
        <f>'Bureau de vote'!C49</f>
        <v>FATU HIVA</v>
      </c>
      <c r="B12" s="83">
        <f>'Bureau de vote'!E49</f>
        <v>552</v>
      </c>
      <c r="C12" s="83">
        <f>'Bureau de vote'!F49</f>
        <v>264</v>
      </c>
      <c r="D12" s="83">
        <f>'Bureau de vote'!G49</f>
        <v>288</v>
      </c>
      <c r="E12" s="213">
        <f>'Bureau de vote'!H49</f>
        <v>0.52173913043478259</v>
      </c>
      <c r="F12" s="214">
        <f>'Bureau de vote'!I49</f>
        <v>1</v>
      </c>
      <c r="G12" s="215">
        <f>'Bureau de vote'!J49</f>
        <v>1.8115942028985507E-3</v>
      </c>
      <c r="H12" s="214">
        <f>'Bureau de vote'!K49</f>
        <v>4</v>
      </c>
      <c r="I12" s="83">
        <f>'Bureau de vote'!L49</f>
        <v>283</v>
      </c>
      <c r="J12" s="23">
        <f>'Bureau de vote'!M49</f>
        <v>8</v>
      </c>
      <c r="K12" s="211">
        <f>'Bureau de vote'!N49</f>
        <v>2.8268551236749116E-2</v>
      </c>
      <c r="L12" s="23">
        <f>'Bureau de vote'!O49</f>
        <v>69</v>
      </c>
      <c r="M12" s="211">
        <f>'Bureau de vote'!P49</f>
        <v>0.24381625441696114</v>
      </c>
      <c r="N12" s="23">
        <f>'Bureau de vote'!Q49</f>
        <v>20</v>
      </c>
      <c r="O12" s="211">
        <f>'Bureau de vote'!R49</f>
        <v>7.0671378091872794E-2</v>
      </c>
      <c r="P12" s="23">
        <f>'Bureau de vote'!S49</f>
        <v>6</v>
      </c>
      <c r="Q12" s="211">
        <f>'Bureau de vote'!T49</f>
        <v>2.1201413427561839E-2</v>
      </c>
      <c r="R12" s="23">
        <f>'Bureau de vote'!U49</f>
        <v>1</v>
      </c>
      <c r="S12" s="211">
        <f>'Bureau de vote'!V49</f>
        <v>3.5335689045936395E-3</v>
      </c>
      <c r="T12" s="23">
        <f>'Bureau de vote'!W49</f>
        <v>2</v>
      </c>
      <c r="U12" s="211">
        <f>'Bureau de vote'!X49</f>
        <v>7.0671378091872791E-3</v>
      </c>
      <c r="V12" s="23">
        <f>'Bureau de vote'!Y49</f>
        <v>1</v>
      </c>
      <c r="W12" s="211">
        <f>'Bureau de vote'!Z49</f>
        <v>3.5335689045936395E-3</v>
      </c>
      <c r="X12" s="23">
        <f>'Bureau de vote'!AA49</f>
        <v>1</v>
      </c>
      <c r="Y12" s="211">
        <f>'Bureau de vote'!AB49</f>
        <v>3.5335689045936395E-3</v>
      </c>
      <c r="Z12" s="23">
        <f>'Bureau de vote'!AC49</f>
        <v>13</v>
      </c>
      <c r="AA12" s="211">
        <f>'Bureau de vote'!AD49</f>
        <v>4.5936395759717315E-2</v>
      </c>
      <c r="AB12" s="23">
        <f>'Bureau de vote'!AE49</f>
        <v>0</v>
      </c>
      <c r="AC12" s="211">
        <f>'Bureau de vote'!AF49</f>
        <v>0</v>
      </c>
      <c r="AD12" s="23">
        <f>'Bureau de vote'!AG49</f>
        <v>162</v>
      </c>
      <c r="AE12" s="211">
        <f>'Bureau de vote'!AH49</f>
        <v>0.57243816254416957</v>
      </c>
    </row>
    <row r="13" spans="1:43" s="24" customFormat="1" x14ac:dyDescent="0.15">
      <c r="A13" s="23" t="str">
        <f>'Bureau de vote'!C52</f>
        <v>GAMBIER</v>
      </c>
      <c r="B13" s="83">
        <f>'Bureau de vote'!E52</f>
        <v>845</v>
      </c>
      <c r="C13" s="83">
        <f>'Bureau de vote'!F52</f>
        <v>561</v>
      </c>
      <c r="D13" s="83">
        <f>'Bureau de vote'!G52</f>
        <v>284</v>
      </c>
      <c r="E13" s="213">
        <f>'Bureau de vote'!H52</f>
        <v>0.336094674556213</v>
      </c>
      <c r="F13" s="214">
        <f>'Bureau de vote'!I52</f>
        <v>9</v>
      </c>
      <c r="G13" s="215">
        <f>'Bureau de vote'!J52</f>
        <v>1.0650887573964497E-2</v>
      </c>
      <c r="H13" s="214">
        <f>'Bureau de vote'!K52</f>
        <v>4</v>
      </c>
      <c r="I13" s="83">
        <f>'Bureau de vote'!L52</f>
        <v>271</v>
      </c>
      <c r="J13" s="23">
        <f>'Bureau de vote'!M52</f>
        <v>10</v>
      </c>
      <c r="K13" s="211">
        <f>'Bureau de vote'!N52</f>
        <v>3.6900369003690037E-2</v>
      </c>
      <c r="L13" s="23">
        <f>'Bureau de vote'!O52</f>
        <v>105</v>
      </c>
      <c r="M13" s="211">
        <f>'Bureau de vote'!P52</f>
        <v>0.38745387453874541</v>
      </c>
      <c r="N13" s="23">
        <f>'Bureau de vote'!Q52</f>
        <v>26</v>
      </c>
      <c r="O13" s="211">
        <f>'Bureau de vote'!R52</f>
        <v>9.5940959409594101E-2</v>
      </c>
      <c r="P13" s="23">
        <f>'Bureau de vote'!S52</f>
        <v>9</v>
      </c>
      <c r="Q13" s="211">
        <f>'Bureau de vote'!T52</f>
        <v>3.3210332103321034E-2</v>
      </c>
      <c r="R13" s="23">
        <f>'Bureau de vote'!U52</f>
        <v>3</v>
      </c>
      <c r="S13" s="211">
        <f>'Bureau de vote'!V52</f>
        <v>1.107011070110701E-2</v>
      </c>
      <c r="T13" s="23">
        <f>'Bureau de vote'!W52</f>
        <v>4</v>
      </c>
      <c r="U13" s="211">
        <f>'Bureau de vote'!X52</f>
        <v>1.4760147601476014E-2</v>
      </c>
      <c r="V13" s="23">
        <f>'Bureau de vote'!Y52</f>
        <v>0</v>
      </c>
      <c r="W13" s="211">
        <f>'Bureau de vote'!Z52</f>
        <v>0</v>
      </c>
      <c r="X13" s="23">
        <f>'Bureau de vote'!AA52</f>
        <v>0</v>
      </c>
      <c r="Y13" s="211">
        <f>'Bureau de vote'!AB52</f>
        <v>0</v>
      </c>
      <c r="Z13" s="23">
        <f>'Bureau de vote'!AC52</f>
        <v>6</v>
      </c>
      <c r="AA13" s="211">
        <f>'Bureau de vote'!AD52</f>
        <v>2.2140221402214021E-2</v>
      </c>
      <c r="AB13" s="23">
        <f>'Bureau de vote'!AE52</f>
        <v>2</v>
      </c>
      <c r="AC13" s="211">
        <f>'Bureau de vote'!AF52</f>
        <v>7.3800738007380072E-3</v>
      </c>
      <c r="AD13" s="23">
        <f>'Bureau de vote'!AG52</f>
        <v>106</v>
      </c>
      <c r="AE13" s="211">
        <f>'Bureau de vote'!AH52</f>
        <v>0.39114391143911437</v>
      </c>
    </row>
    <row r="14" spans="1:43" s="24" customFormat="1" x14ac:dyDescent="0.15">
      <c r="A14" s="23" t="str">
        <f>'Bureau de vote'!C54</f>
        <v>HAO</v>
      </c>
      <c r="B14" s="83">
        <f>'Bureau de vote'!E54</f>
        <v>1274</v>
      </c>
      <c r="C14" s="83">
        <f>'Bureau de vote'!F54</f>
        <v>743</v>
      </c>
      <c r="D14" s="83">
        <f>'Bureau de vote'!G54</f>
        <v>531</v>
      </c>
      <c r="E14" s="213">
        <f>'Bureau de vote'!H54</f>
        <v>0.41679748822605966</v>
      </c>
      <c r="F14" s="214">
        <f>'Bureau de vote'!I54</f>
        <v>0</v>
      </c>
      <c r="G14" s="215">
        <f>'Bureau de vote'!J54</f>
        <v>0</v>
      </c>
      <c r="H14" s="214">
        <f>'Bureau de vote'!K54</f>
        <v>26</v>
      </c>
      <c r="I14" s="214">
        <f>'Bureau de vote'!L54</f>
        <v>505</v>
      </c>
      <c r="J14" s="23">
        <f>'Bureau de vote'!M54</f>
        <v>5</v>
      </c>
      <c r="K14" s="211">
        <f>'Bureau de vote'!N54</f>
        <v>9.9009900990099011E-3</v>
      </c>
      <c r="L14" s="23">
        <f>'Bureau de vote'!O54</f>
        <v>159</v>
      </c>
      <c r="M14" s="211">
        <f>'Bureau de vote'!P54</f>
        <v>0.31485148514851485</v>
      </c>
      <c r="N14" s="23">
        <f>'Bureau de vote'!Q54</f>
        <v>48</v>
      </c>
      <c r="O14" s="211">
        <f>'Bureau de vote'!R54</f>
        <v>9.5049504950495051E-2</v>
      </c>
      <c r="P14" s="23">
        <f>'Bureau de vote'!S54</f>
        <v>16</v>
      </c>
      <c r="Q14" s="211">
        <f>'Bureau de vote'!T54</f>
        <v>3.1683168316831684E-2</v>
      </c>
      <c r="R14" s="23">
        <f>'Bureau de vote'!U54</f>
        <v>7</v>
      </c>
      <c r="S14" s="211">
        <f>'Bureau de vote'!V54</f>
        <v>1.3861386138613862E-2</v>
      </c>
      <c r="T14" s="23">
        <f>'Bureau de vote'!W54</f>
        <v>8</v>
      </c>
      <c r="U14" s="211">
        <f>'Bureau de vote'!X54</f>
        <v>1.5841584158415842E-2</v>
      </c>
      <c r="V14" s="23">
        <f>'Bureau de vote'!Y54</f>
        <v>0</v>
      </c>
      <c r="W14" s="211">
        <f>'Bureau de vote'!Z54</f>
        <v>0</v>
      </c>
      <c r="X14" s="23">
        <f>'Bureau de vote'!AA54</f>
        <v>2</v>
      </c>
      <c r="Y14" s="211">
        <f>'Bureau de vote'!AB54</f>
        <v>3.9603960396039604E-3</v>
      </c>
      <c r="Z14" s="23">
        <f>'Bureau de vote'!AC54</f>
        <v>27</v>
      </c>
      <c r="AA14" s="211">
        <f>'Bureau de vote'!AD54</f>
        <v>5.3465346534653464E-2</v>
      </c>
      <c r="AB14" s="23">
        <f>'Bureau de vote'!AE54</f>
        <v>1</v>
      </c>
      <c r="AC14" s="211">
        <f>'Bureau de vote'!AF54</f>
        <v>1.9801980198019802E-3</v>
      </c>
      <c r="AD14" s="23">
        <f>'Bureau de vote'!AG54</f>
        <v>232</v>
      </c>
      <c r="AE14" s="211">
        <f>'Bureau de vote'!AH54</f>
        <v>0.45940594059405943</v>
      </c>
    </row>
    <row r="15" spans="1:43" s="24" customFormat="1" x14ac:dyDescent="0.15">
      <c r="A15" s="23" t="str">
        <f>'Bureau de vote'!C58</f>
        <v>HIKUERU</v>
      </c>
      <c r="B15" s="83">
        <f>'Bureau de vote'!E58</f>
        <v>181</v>
      </c>
      <c r="C15" s="83">
        <f>'Bureau de vote'!F58</f>
        <v>114</v>
      </c>
      <c r="D15" s="83">
        <f>'Bureau de vote'!G58</f>
        <v>67</v>
      </c>
      <c r="E15" s="213">
        <f>'Bureau de vote'!H58</f>
        <v>0.37016574585635359</v>
      </c>
      <c r="F15" s="214">
        <f>'Bureau de vote'!I58</f>
        <v>1</v>
      </c>
      <c r="G15" s="213">
        <f>'Bureau de vote'!J58</f>
        <v>5.5248618784530384E-3</v>
      </c>
      <c r="H15" s="214">
        <f>'Bureau de vote'!K58</f>
        <v>2</v>
      </c>
      <c r="I15" s="214">
        <f>'Bureau de vote'!L58</f>
        <v>64</v>
      </c>
      <c r="J15" s="23">
        <f>'Bureau de vote'!M58</f>
        <v>0</v>
      </c>
      <c r="K15" s="211">
        <f>'Bureau de vote'!N58</f>
        <v>0</v>
      </c>
      <c r="L15" s="23">
        <f>'Bureau de vote'!O58</f>
        <v>26</v>
      </c>
      <c r="M15" s="211">
        <f>'Bureau de vote'!P58</f>
        <v>0.40625</v>
      </c>
      <c r="N15" s="23">
        <f>'Bureau de vote'!Q58</f>
        <v>0</v>
      </c>
      <c r="O15" s="211">
        <f>'Bureau de vote'!R58</f>
        <v>0</v>
      </c>
      <c r="P15" s="23">
        <f>'Bureau de vote'!S58</f>
        <v>0</v>
      </c>
      <c r="Q15" s="211">
        <f>'Bureau de vote'!T58</f>
        <v>0</v>
      </c>
      <c r="R15" s="23">
        <f>'Bureau de vote'!U58</f>
        <v>0</v>
      </c>
      <c r="S15" s="211">
        <f>'Bureau de vote'!V58</f>
        <v>0</v>
      </c>
      <c r="T15" s="23">
        <f>'Bureau de vote'!W58</f>
        <v>5</v>
      </c>
      <c r="U15" s="211">
        <f>'Bureau de vote'!X58</f>
        <v>7.8125E-2</v>
      </c>
      <c r="V15" s="23">
        <f>'Bureau de vote'!Y58</f>
        <v>0</v>
      </c>
      <c r="W15" s="211">
        <f>'Bureau de vote'!Z58</f>
        <v>0</v>
      </c>
      <c r="X15" s="23">
        <f>'Bureau de vote'!AA58</f>
        <v>0</v>
      </c>
      <c r="Y15" s="211">
        <f>'Bureau de vote'!AB58</f>
        <v>0</v>
      </c>
      <c r="Z15" s="23">
        <f>'Bureau de vote'!AC58</f>
        <v>0</v>
      </c>
      <c r="AA15" s="211">
        <f>'Bureau de vote'!AD58</f>
        <v>0</v>
      </c>
      <c r="AB15" s="23">
        <f>'Bureau de vote'!AE58</f>
        <v>0</v>
      </c>
      <c r="AC15" s="211">
        <f>'Bureau de vote'!AF58</f>
        <v>0</v>
      </c>
      <c r="AD15" s="23">
        <f>'Bureau de vote'!AG58</f>
        <v>33</v>
      </c>
      <c r="AE15" s="211">
        <f>'Bureau de vote'!AH58</f>
        <v>0.515625</v>
      </c>
    </row>
    <row r="16" spans="1:43" s="24" customFormat="1" x14ac:dyDescent="0.15">
      <c r="A16" s="23" t="str">
        <f>'Bureau de vote'!C61</f>
        <v>HITIAA O TE RA</v>
      </c>
      <c r="B16" s="83">
        <f>'Bureau de vote'!E61</f>
        <v>7891</v>
      </c>
      <c r="C16" s="83">
        <f>'Bureau de vote'!F61</f>
        <v>5146</v>
      </c>
      <c r="D16" s="83">
        <f>'Bureau de vote'!G61</f>
        <v>2745</v>
      </c>
      <c r="E16" s="213">
        <f>'Bureau de vote'!H61</f>
        <v>0.34786465593714361</v>
      </c>
      <c r="F16" s="214">
        <f>'Bureau de vote'!I61</f>
        <v>73</v>
      </c>
      <c r="G16" s="213">
        <f>'Bureau de vote'!J61</f>
        <v>9.2510454948675699E-3</v>
      </c>
      <c r="H16" s="214">
        <f>'Bureau de vote'!K61</f>
        <v>52</v>
      </c>
      <c r="I16" s="214">
        <f>'Bureau de vote'!L61</f>
        <v>2620</v>
      </c>
      <c r="J16" s="23">
        <f>'Bureau de vote'!M61</f>
        <v>38</v>
      </c>
      <c r="K16" s="211">
        <f>'Bureau de vote'!N61</f>
        <v>1.4503816793893129E-2</v>
      </c>
      <c r="L16" s="23">
        <f>'Bureau de vote'!O61</f>
        <v>965</v>
      </c>
      <c r="M16" s="211">
        <f>'Bureau de vote'!P61</f>
        <v>0.36832061068702288</v>
      </c>
      <c r="N16" s="23">
        <f>'Bureau de vote'!Q61</f>
        <v>199</v>
      </c>
      <c r="O16" s="211">
        <f>'Bureau de vote'!R61</f>
        <v>7.5954198473282442E-2</v>
      </c>
      <c r="P16" s="23">
        <f>'Bureau de vote'!S61</f>
        <v>45</v>
      </c>
      <c r="Q16" s="211">
        <f>'Bureau de vote'!T61</f>
        <v>1.717557251908397E-2</v>
      </c>
      <c r="R16" s="23">
        <f>'Bureau de vote'!U61</f>
        <v>28</v>
      </c>
      <c r="S16" s="211">
        <f>'Bureau de vote'!V61</f>
        <v>1.0687022900763359E-2</v>
      </c>
      <c r="T16" s="23">
        <f>'Bureau de vote'!W61</f>
        <v>24</v>
      </c>
      <c r="U16" s="211">
        <f>'Bureau de vote'!X61</f>
        <v>9.1603053435114507E-3</v>
      </c>
      <c r="V16" s="23">
        <f>'Bureau de vote'!Y61</f>
        <v>8</v>
      </c>
      <c r="W16" s="211">
        <f>'Bureau de vote'!Z61</f>
        <v>3.0534351145038168E-3</v>
      </c>
      <c r="X16" s="23">
        <f>'Bureau de vote'!AA61</f>
        <v>7</v>
      </c>
      <c r="Y16" s="211">
        <f>'Bureau de vote'!AB61</f>
        <v>2.6717557251908397E-3</v>
      </c>
      <c r="Z16" s="23">
        <f>'Bureau de vote'!AC61</f>
        <v>153</v>
      </c>
      <c r="AA16" s="211">
        <f>'Bureau de vote'!AD61</f>
        <v>5.8396946564885498E-2</v>
      </c>
      <c r="AB16" s="23">
        <f>'Bureau de vote'!AE61</f>
        <v>14</v>
      </c>
      <c r="AC16" s="211">
        <f>'Bureau de vote'!AF61</f>
        <v>5.3435114503816794E-3</v>
      </c>
      <c r="AD16" s="23">
        <f>'Bureau de vote'!AG61</f>
        <v>1139</v>
      </c>
      <c r="AE16" s="211">
        <f>'Bureau de vote'!AH61</f>
        <v>0.4347328244274809</v>
      </c>
    </row>
    <row r="17" spans="1:31" s="24" customFormat="1" x14ac:dyDescent="0.15">
      <c r="A17" s="23" t="str">
        <f>'Bureau de vote'!C70</f>
        <v>HIVA OA</v>
      </c>
      <c r="B17" s="83">
        <f>'Bureau de vote'!E70</f>
        <v>1888</v>
      </c>
      <c r="C17" s="83">
        <f>'Bureau de vote'!F70</f>
        <v>1155</v>
      </c>
      <c r="D17" s="83">
        <f>'Bureau de vote'!G70</f>
        <v>733</v>
      </c>
      <c r="E17" s="213">
        <f>'Bureau de vote'!H70</f>
        <v>0.38824152542372881</v>
      </c>
      <c r="F17" s="214">
        <f>'Bureau de vote'!I70</f>
        <v>2</v>
      </c>
      <c r="G17" s="213">
        <f>'Bureau de vote'!J70</f>
        <v>1.0593220338983051E-3</v>
      </c>
      <c r="H17" s="214">
        <f>'Bureau de vote'!K70</f>
        <v>26</v>
      </c>
      <c r="I17" s="214">
        <f>'Bureau de vote'!L70</f>
        <v>705</v>
      </c>
      <c r="J17" s="23">
        <f>'Bureau de vote'!M70</f>
        <v>13</v>
      </c>
      <c r="K17" s="211">
        <f>'Bureau de vote'!N70</f>
        <v>1.8439716312056736E-2</v>
      </c>
      <c r="L17" s="23">
        <f>'Bureau de vote'!O70</f>
        <v>316</v>
      </c>
      <c r="M17" s="211">
        <f>'Bureau de vote'!P70</f>
        <v>0.44822695035460991</v>
      </c>
      <c r="N17" s="23">
        <f>'Bureau de vote'!Q70</f>
        <v>55</v>
      </c>
      <c r="O17" s="211">
        <f>'Bureau de vote'!R70</f>
        <v>7.8014184397163122E-2</v>
      </c>
      <c r="P17" s="23">
        <f>'Bureau de vote'!S70</f>
        <v>14</v>
      </c>
      <c r="Q17" s="211">
        <f>'Bureau de vote'!T70</f>
        <v>1.9858156028368795E-2</v>
      </c>
      <c r="R17" s="23">
        <f>'Bureau de vote'!U70</f>
        <v>4</v>
      </c>
      <c r="S17" s="211">
        <f>'Bureau de vote'!V70</f>
        <v>5.6737588652482273E-3</v>
      </c>
      <c r="T17" s="23">
        <f>'Bureau de vote'!W70</f>
        <v>9</v>
      </c>
      <c r="U17" s="211">
        <f>'Bureau de vote'!X70</f>
        <v>1.276595744680851E-2</v>
      </c>
      <c r="V17" s="23">
        <f>'Bureau de vote'!Y70</f>
        <v>4</v>
      </c>
      <c r="W17" s="211">
        <f>'Bureau de vote'!Z70</f>
        <v>5.6737588652482273E-3</v>
      </c>
      <c r="X17" s="23">
        <f>'Bureau de vote'!AA70</f>
        <v>9</v>
      </c>
      <c r="Y17" s="211">
        <f>'Bureau de vote'!AB70</f>
        <v>1.276595744680851E-2</v>
      </c>
      <c r="Z17" s="23">
        <f>'Bureau de vote'!AC70</f>
        <v>38</v>
      </c>
      <c r="AA17" s="211">
        <f>'Bureau de vote'!AD70</f>
        <v>5.3900709219858157E-2</v>
      </c>
      <c r="AB17" s="23">
        <f>'Bureau de vote'!AE70</f>
        <v>12</v>
      </c>
      <c r="AC17" s="211">
        <f>'Bureau de vote'!AF70</f>
        <v>1.7021276595744681E-2</v>
      </c>
      <c r="AD17" s="23">
        <f>'Bureau de vote'!AG70</f>
        <v>231</v>
      </c>
      <c r="AE17" s="211">
        <f>'Bureau de vote'!AH70</f>
        <v>0.32765957446808508</v>
      </c>
    </row>
    <row r="18" spans="1:31" s="24" customFormat="1" x14ac:dyDescent="0.15">
      <c r="A18" s="23" t="str">
        <f>'Bureau de vote'!C77</f>
        <v>HUAHINE</v>
      </c>
      <c r="B18" s="83">
        <f>'Bureau de vote'!E77</f>
        <v>5126</v>
      </c>
      <c r="C18" s="83">
        <f>'Bureau de vote'!F77</f>
        <v>3475</v>
      </c>
      <c r="D18" s="83">
        <f>'Bureau de vote'!G77</f>
        <v>1651</v>
      </c>
      <c r="E18" s="213">
        <f>'Bureau de vote'!H77</f>
        <v>0.32208349590323837</v>
      </c>
      <c r="F18" s="214">
        <f>'Bureau de vote'!I77</f>
        <v>0</v>
      </c>
      <c r="G18" s="213">
        <f>'Bureau de vote'!J77</f>
        <v>0</v>
      </c>
      <c r="H18" s="214">
        <f>'Bureau de vote'!K77</f>
        <v>68</v>
      </c>
      <c r="I18" s="214">
        <f>'Bureau de vote'!L77</f>
        <v>1583</v>
      </c>
      <c r="J18" s="23">
        <f>'Bureau de vote'!M77</f>
        <v>35</v>
      </c>
      <c r="K18" s="211">
        <f>'Bureau de vote'!N77</f>
        <v>2.2109917877447885E-2</v>
      </c>
      <c r="L18" s="23">
        <f>'Bureau de vote'!O77</f>
        <v>244</v>
      </c>
      <c r="M18" s="211">
        <f>'Bureau de vote'!P77</f>
        <v>0.15413771320277952</v>
      </c>
      <c r="N18" s="23">
        <f>'Bureau de vote'!Q77</f>
        <v>147</v>
      </c>
      <c r="O18" s="211">
        <f>'Bureau de vote'!R77</f>
        <v>9.2861655085281117E-2</v>
      </c>
      <c r="P18" s="23">
        <f>'Bureau de vote'!S77</f>
        <v>31</v>
      </c>
      <c r="Q18" s="211">
        <f>'Bureau de vote'!T77</f>
        <v>1.9583070120025269E-2</v>
      </c>
      <c r="R18" s="23">
        <f>'Bureau de vote'!U77</f>
        <v>12</v>
      </c>
      <c r="S18" s="211">
        <f>'Bureau de vote'!V77</f>
        <v>7.5805432722678458E-3</v>
      </c>
      <c r="T18" s="23">
        <f>'Bureau de vote'!W77</f>
        <v>16</v>
      </c>
      <c r="U18" s="211">
        <f>'Bureau de vote'!X77</f>
        <v>1.010739102969046E-2</v>
      </c>
      <c r="V18" s="23">
        <f>'Bureau de vote'!Y77</f>
        <v>2</v>
      </c>
      <c r="W18" s="211">
        <f>'Bureau de vote'!Z77</f>
        <v>1.2634238787113076E-3</v>
      </c>
      <c r="X18" s="23">
        <f>'Bureau de vote'!AA77</f>
        <v>6</v>
      </c>
      <c r="Y18" s="211">
        <f>'Bureau de vote'!AB77</f>
        <v>3.7902716361339229E-3</v>
      </c>
      <c r="Z18" s="23">
        <f>'Bureau de vote'!AC77</f>
        <v>74</v>
      </c>
      <c r="AA18" s="211">
        <f>'Bureau de vote'!AD77</f>
        <v>4.6746683512318379E-2</v>
      </c>
      <c r="AB18" s="23">
        <f>'Bureau de vote'!AE77</f>
        <v>13</v>
      </c>
      <c r="AC18" s="211">
        <f>'Bureau de vote'!AF77</f>
        <v>8.2122552116234999E-3</v>
      </c>
      <c r="AD18" s="23">
        <f>'Bureau de vote'!AG77</f>
        <v>1003</v>
      </c>
      <c r="AE18" s="211">
        <f>'Bureau de vote'!AH77</f>
        <v>0.63360707517372084</v>
      </c>
    </row>
    <row r="19" spans="1:31" s="24" customFormat="1" x14ac:dyDescent="0.15">
      <c r="A19" s="23" t="str">
        <f>'Bureau de vote'!C86</f>
        <v>MAHINA</v>
      </c>
      <c r="B19" s="83">
        <f>'Bureau de vote'!E86</f>
        <v>11789</v>
      </c>
      <c r="C19" s="83">
        <f>'Bureau de vote'!F86</f>
        <v>7403</v>
      </c>
      <c r="D19" s="83">
        <f>'Bureau de vote'!G86</f>
        <v>4386</v>
      </c>
      <c r="E19" s="213">
        <f>'Bureau de vote'!H86</f>
        <v>0.37204173381966238</v>
      </c>
      <c r="F19" s="214">
        <f>'Bureau de vote'!I86</f>
        <v>92</v>
      </c>
      <c r="G19" s="213">
        <f>'Bureau de vote'!J86</f>
        <v>7.8038849775214185E-3</v>
      </c>
      <c r="H19" s="214">
        <f>'Bureau de vote'!K86</f>
        <v>89</v>
      </c>
      <c r="I19" s="214">
        <f>'Bureau de vote'!L86</f>
        <v>4205</v>
      </c>
      <c r="J19" s="23">
        <f>'Bureau de vote'!M86</f>
        <v>113</v>
      </c>
      <c r="K19" s="211">
        <f>'Bureau de vote'!N86</f>
        <v>2.6872770511296076E-2</v>
      </c>
      <c r="L19" s="23">
        <f>'Bureau de vote'!O86</f>
        <v>1172</v>
      </c>
      <c r="M19" s="211">
        <f>'Bureau de vote'!P86</f>
        <v>0.27871581450653982</v>
      </c>
      <c r="N19" s="23">
        <f>'Bureau de vote'!Q86</f>
        <v>715</v>
      </c>
      <c r="O19" s="211">
        <f>'Bureau de vote'!R86</f>
        <v>0.1700356718192628</v>
      </c>
      <c r="P19" s="23">
        <f>'Bureau de vote'!S86</f>
        <v>147</v>
      </c>
      <c r="Q19" s="211">
        <f>'Bureau de vote'!T86</f>
        <v>3.4958382877526756E-2</v>
      </c>
      <c r="R19" s="23">
        <f>'Bureau de vote'!U86</f>
        <v>45</v>
      </c>
      <c r="S19" s="211">
        <f>'Bureau de vote'!V86</f>
        <v>1.070154577883472E-2</v>
      </c>
      <c r="T19" s="23">
        <f>'Bureau de vote'!W86</f>
        <v>51</v>
      </c>
      <c r="U19" s="211">
        <f>'Bureau de vote'!X86</f>
        <v>1.2128418549346017E-2</v>
      </c>
      <c r="V19" s="23">
        <f>'Bureau de vote'!Y86</f>
        <v>15</v>
      </c>
      <c r="W19" s="211">
        <f>'Bureau de vote'!Z86</f>
        <v>3.5671819262782403E-3</v>
      </c>
      <c r="X19" s="23">
        <f>'Bureau de vote'!AA86</f>
        <v>30</v>
      </c>
      <c r="Y19" s="211">
        <f>'Bureau de vote'!AB86</f>
        <v>7.1343638525564806E-3</v>
      </c>
      <c r="Z19" s="23">
        <f>'Bureau de vote'!AC86</f>
        <v>480</v>
      </c>
      <c r="AA19" s="211">
        <f>'Bureau de vote'!AD86</f>
        <v>0.11414982164090369</v>
      </c>
      <c r="AB19" s="23">
        <f>'Bureau de vote'!AE86</f>
        <v>68</v>
      </c>
      <c r="AC19" s="211">
        <f>'Bureau de vote'!AF86</f>
        <v>1.6171224732461357E-2</v>
      </c>
      <c r="AD19" s="23">
        <f>'Bureau de vote'!AG86</f>
        <v>1369</v>
      </c>
      <c r="AE19" s="211">
        <f>'Bureau de vote'!AH86</f>
        <v>0.32556480380499403</v>
      </c>
    </row>
    <row r="20" spans="1:31" s="24" customFormat="1" x14ac:dyDescent="0.15">
      <c r="A20" s="23" t="str">
        <f>'Bureau de vote'!C100</f>
        <v>MAKEMO</v>
      </c>
      <c r="B20" s="83">
        <f>'Bureau de vote'!E100</f>
        <v>1226</v>
      </c>
      <c r="C20" s="83">
        <f>'Bureau de vote'!F100</f>
        <v>536</v>
      </c>
      <c r="D20" s="83">
        <f>'Bureau de vote'!G100</f>
        <v>690</v>
      </c>
      <c r="E20" s="213">
        <f>'Bureau de vote'!H100</f>
        <v>0.56280587275693317</v>
      </c>
      <c r="F20" s="214">
        <f>'Bureau de vote'!I100</f>
        <v>8</v>
      </c>
      <c r="G20" s="213">
        <f>'Bureau de vote'!J100</f>
        <v>6.5252854812398045E-3</v>
      </c>
      <c r="H20" s="214">
        <f>'Bureau de vote'!K100</f>
        <v>18</v>
      </c>
      <c r="I20" s="214">
        <f>'Bureau de vote'!L100</f>
        <v>664</v>
      </c>
      <c r="J20" s="23">
        <f>'Bureau de vote'!M100</f>
        <v>11</v>
      </c>
      <c r="K20" s="211">
        <f>'Bureau de vote'!N100</f>
        <v>1.6566265060240965E-2</v>
      </c>
      <c r="L20" s="23">
        <f>'Bureau de vote'!O100</f>
        <v>273</v>
      </c>
      <c r="M20" s="211">
        <f>'Bureau de vote'!P100</f>
        <v>0.41114457831325302</v>
      </c>
      <c r="N20" s="23">
        <f>'Bureau de vote'!Q100</f>
        <v>18</v>
      </c>
      <c r="O20" s="211">
        <f>'Bureau de vote'!R100</f>
        <v>2.710843373493976E-2</v>
      </c>
      <c r="P20" s="23">
        <f>'Bureau de vote'!S100</f>
        <v>13</v>
      </c>
      <c r="Q20" s="211">
        <f>'Bureau de vote'!T100</f>
        <v>1.9578313253012049E-2</v>
      </c>
      <c r="R20" s="23">
        <f>'Bureau de vote'!U100</f>
        <v>0</v>
      </c>
      <c r="S20" s="211">
        <f>'Bureau de vote'!V100</f>
        <v>0</v>
      </c>
      <c r="T20" s="23">
        <f>'Bureau de vote'!W100</f>
        <v>8</v>
      </c>
      <c r="U20" s="211">
        <f>'Bureau de vote'!X100</f>
        <v>1.2048192771084338E-2</v>
      </c>
      <c r="V20" s="23">
        <f>'Bureau de vote'!Y100</f>
        <v>0</v>
      </c>
      <c r="W20" s="211">
        <f>'Bureau de vote'!Z100</f>
        <v>0</v>
      </c>
      <c r="X20" s="23">
        <f>'Bureau de vote'!AA100</f>
        <v>1</v>
      </c>
      <c r="Y20" s="211">
        <f>'Bureau de vote'!AB100</f>
        <v>1.5060240963855422E-3</v>
      </c>
      <c r="Z20" s="23">
        <f>'Bureau de vote'!AC100</f>
        <v>12</v>
      </c>
      <c r="AA20" s="211">
        <f>'Bureau de vote'!AD100</f>
        <v>1.8072289156626505E-2</v>
      </c>
      <c r="AB20" s="23">
        <f>'Bureau de vote'!AE100</f>
        <v>7</v>
      </c>
      <c r="AC20" s="211">
        <f>'Bureau de vote'!AF100</f>
        <v>1.0542168674698794E-2</v>
      </c>
      <c r="AD20" s="23">
        <f>'Bureau de vote'!AG100</f>
        <v>321</v>
      </c>
      <c r="AE20" s="211">
        <f>'Bureau de vote'!AH100</f>
        <v>0.48343373493975905</v>
      </c>
    </row>
    <row r="21" spans="1:31" s="24" customFormat="1" x14ac:dyDescent="0.15">
      <c r="A21" s="23" t="str">
        <f>'Bureau de vote'!C106</f>
        <v>MANIHI</v>
      </c>
      <c r="B21" s="83">
        <f>'Bureau de vote'!E106</f>
        <v>987</v>
      </c>
      <c r="C21" s="83">
        <f>'Bureau de vote'!F106</f>
        <v>543</v>
      </c>
      <c r="D21" s="83">
        <f>'Bureau de vote'!G106</f>
        <v>444</v>
      </c>
      <c r="E21" s="213">
        <f>'Bureau de vote'!H106</f>
        <v>0.44984802431610943</v>
      </c>
      <c r="F21" s="214">
        <f>'Bureau de vote'!I106</f>
        <v>2</v>
      </c>
      <c r="G21" s="213">
        <f>'Bureau de vote'!J106</f>
        <v>2.0263424518743669E-3</v>
      </c>
      <c r="H21" s="214">
        <f>'Bureau de vote'!K106</f>
        <v>4</v>
      </c>
      <c r="I21" s="214">
        <f>'Bureau de vote'!L106</f>
        <v>438</v>
      </c>
      <c r="J21" s="23">
        <f>'Bureau de vote'!M106</f>
        <v>2</v>
      </c>
      <c r="K21" s="211">
        <f>'Bureau de vote'!N106</f>
        <v>4.5662100456621002E-3</v>
      </c>
      <c r="L21" s="23">
        <f>'Bureau de vote'!O106</f>
        <v>173</v>
      </c>
      <c r="M21" s="211">
        <f>'Bureau de vote'!P106</f>
        <v>0.3949771689497717</v>
      </c>
      <c r="N21" s="23">
        <f>'Bureau de vote'!Q106</f>
        <v>44</v>
      </c>
      <c r="O21" s="211">
        <f>'Bureau de vote'!R106</f>
        <v>0.1004566210045662</v>
      </c>
      <c r="P21" s="23">
        <f>'Bureau de vote'!S106</f>
        <v>4</v>
      </c>
      <c r="Q21" s="211">
        <f>'Bureau de vote'!T106</f>
        <v>9.1324200913242004E-3</v>
      </c>
      <c r="R21" s="23">
        <f>'Bureau de vote'!U106</f>
        <v>7</v>
      </c>
      <c r="S21" s="211">
        <f>'Bureau de vote'!V106</f>
        <v>1.5981735159817351E-2</v>
      </c>
      <c r="T21" s="23">
        <f>'Bureau de vote'!W106</f>
        <v>2</v>
      </c>
      <c r="U21" s="211">
        <f>'Bureau de vote'!X106</f>
        <v>4.5662100456621002E-3</v>
      </c>
      <c r="V21" s="23">
        <f>'Bureau de vote'!Y106</f>
        <v>0</v>
      </c>
      <c r="W21" s="211">
        <f>'Bureau de vote'!Z106</f>
        <v>0</v>
      </c>
      <c r="X21" s="23">
        <f>'Bureau de vote'!AA106</f>
        <v>0</v>
      </c>
      <c r="Y21" s="211">
        <f>'Bureau de vote'!AB106</f>
        <v>0</v>
      </c>
      <c r="Z21" s="23">
        <f>'Bureau de vote'!AC106</f>
        <v>12</v>
      </c>
      <c r="AA21" s="211">
        <f>'Bureau de vote'!AD106</f>
        <v>2.7397260273972601E-2</v>
      </c>
      <c r="AB21" s="23">
        <f>'Bureau de vote'!AE106</f>
        <v>0</v>
      </c>
      <c r="AC21" s="211">
        <f>'Bureau de vote'!AF106</f>
        <v>0</v>
      </c>
      <c r="AD21" s="23">
        <f>'Bureau de vote'!AG106</f>
        <v>194</v>
      </c>
      <c r="AE21" s="211">
        <f>'Bureau de vote'!AH106</f>
        <v>0.44292237442922372</v>
      </c>
    </row>
    <row r="22" spans="1:31" s="24" customFormat="1" x14ac:dyDescent="0.15">
      <c r="A22" s="23" t="str">
        <f>'Bureau de vote'!C109</f>
        <v>MAUPITI</v>
      </c>
      <c r="B22" s="83">
        <f>'Bureau de vote'!E109</f>
        <v>993</v>
      </c>
      <c r="C22" s="83">
        <f>'Bureau de vote'!F109</f>
        <v>304</v>
      </c>
      <c r="D22" s="83">
        <f>'Bureau de vote'!G109</f>
        <v>689</v>
      </c>
      <c r="E22" s="213">
        <f>'Bureau de vote'!H109</f>
        <v>0.69385699899295061</v>
      </c>
      <c r="F22" s="214">
        <f>'Bureau de vote'!I109</f>
        <v>11</v>
      </c>
      <c r="G22" s="213">
        <f>'Bureau de vote'!J109</f>
        <v>1.1077542799597181E-2</v>
      </c>
      <c r="H22" s="214">
        <f>'Bureau de vote'!K109</f>
        <v>16</v>
      </c>
      <c r="I22" s="214">
        <f>'Bureau de vote'!L109</f>
        <v>662</v>
      </c>
      <c r="J22" s="23">
        <f>'Bureau de vote'!M109</f>
        <v>3</v>
      </c>
      <c r="K22" s="211">
        <f>'Bureau de vote'!N109</f>
        <v>4.5317220543806651E-3</v>
      </c>
      <c r="L22" s="23">
        <f>'Bureau de vote'!O109</f>
        <v>301</v>
      </c>
      <c r="M22" s="211">
        <f>'Bureau de vote'!P109</f>
        <v>0.45468277945619334</v>
      </c>
      <c r="N22" s="23">
        <f>'Bureau de vote'!Q109</f>
        <v>23</v>
      </c>
      <c r="O22" s="211">
        <f>'Bureau de vote'!R109</f>
        <v>3.4743202416918431E-2</v>
      </c>
      <c r="P22" s="23">
        <f>'Bureau de vote'!S109</f>
        <v>6</v>
      </c>
      <c r="Q22" s="211">
        <f>'Bureau de vote'!T109</f>
        <v>9.0634441087613302E-3</v>
      </c>
      <c r="R22" s="23">
        <f>'Bureau de vote'!U109</f>
        <v>1</v>
      </c>
      <c r="S22" s="211">
        <f>'Bureau de vote'!V109</f>
        <v>1.5105740181268882E-3</v>
      </c>
      <c r="T22" s="23">
        <f>'Bureau de vote'!W109</f>
        <v>1</v>
      </c>
      <c r="U22" s="211">
        <f>'Bureau de vote'!X109</f>
        <v>1.5105740181268882E-3</v>
      </c>
      <c r="V22" s="23">
        <f>'Bureau de vote'!Y109</f>
        <v>0</v>
      </c>
      <c r="W22" s="211">
        <f>'Bureau de vote'!Z109</f>
        <v>0</v>
      </c>
      <c r="X22" s="23">
        <f>'Bureau de vote'!AA109</f>
        <v>2</v>
      </c>
      <c r="Y22" s="211">
        <f>'Bureau de vote'!AB109</f>
        <v>3.0211480362537764E-3</v>
      </c>
      <c r="Z22" s="23">
        <f>'Bureau de vote'!AC109</f>
        <v>12</v>
      </c>
      <c r="AA22" s="211">
        <f>'Bureau de vote'!AD109</f>
        <v>1.812688821752266E-2</v>
      </c>
      <c r="AB22" s="23">
        <f>'Bureau de vote'!AE109</f>
        <v>1</v>
      </c>
      <c r="AC22" s="211">
        <f>'Bureau de vote'!AF109</f>
        <v>1.5105740181268882E-3</v>
      </c>
      <c r="AD22" s="23">
        <f>'Bureau de vote'!AG109</f>
        <v>312</v>
      </c>
      <c r="AE22" s="211">
        <f>'Bureau de vote'!AH109</f>
        <v>0.47129909365558914</v>
      </c>
    </row>
    <row r="23" spans="1:31" s="24" customFormat="1" x14ac:dyDescent="0.15">
      <c r="A23" s="23" t="str">
        <f>'Bureau de vote'!C111</f>
        <v>MOOREA-MAIAO</v>
      </c>
      <c r="B23" s="83">
        <f>'Bureau de vote'!E111</f>
        <v>13121</v>
      </c>
      <c r="C23" s="83">
        <f>'Bureau de vote'!F111</f>
        <v>8271</v>
      </c>
      <c r="D23" s="83">
        <f>'Bureau de vote'!G111</f>
        <v>4850</v>
      </c>
      <c r="E23" s="213">
        <f>'Bureau de vote'!H111</f>
        <v>0.36963646063562228</v>
      </c>
      <c r="F23" s="214">
        <f>'Bureau de vote'!I111</f>
        <v>125</v>
      </c>
      <c r="G23" s="213">
        <f>'Bureau de vote'!J111</f>
        <v>9.5267129029799561E-3</v>
      </c>
      <c r="H23" s="214">
        <f>'Bureau de vote'!K111</f>
        <v>126</v>
      </c>
      <c r="I23" s="214">
        <f>'Bureau de vote'!L111</f>
        <v>4599</v>
      </c>
      <c r="J23" s="23">
        <f>'Bureau de vote'!M111</f>
        <v>83</v>
      </c>
      <c r="K23" s="211">
        <f>'Bureau de vote'!N111</f>
        <v>1.8047401609045444E-2</v>
      </c>
      <c r="L23" s="23">
        <f>'Bureau de vote'!O111</f>
        <v>1888</v>
      </c>
      <c r="M23" s="211">
        <f>'Bureau de vote'!P111</f>
        <v>0.4105240269623831</v>
      </c>
      <c r="N23" s="23">
        <f>'Bureau de vote'!Q111</f>
        <v>526</v>
      </c>
      <c r="O23" s="211">
        <f>'Bureau de vote'!R111</f>
        <v>0.11437268971515546</v>
      </c>
      <c r="P23" s="23">
        <f>'Bureau de vote'!S111</f>
        <v>149</v>
      </c>
      <c r="Q23" s="211">
        <f>'Bureau de vote'!T111</f>
        <v>3.2398347466840616E-2</v>
      </c>
      <c r="R23" s="23">
        <f>'Bureau de vote'!U111</f>
        <v>21</v>
      </c>
      <c r="S23" s="211">
        <f>'Bureau de vote'!V111</f>
        <v>4.5662100456621002E-3</v>
      </c>
      <c r="T23" s="23">
        <f>'Bureau de vote'!W111</f>
        <v>49</v>
      </c>
      <c r="U23" s="211">
        <f>'Bureau de vote'!X111</f>
        <v>1.06544901065449E-2</v>
      </c>
      <c r="V23" s="23">
        <f>'Bureau de vote'!Y111</f>
        <v>8</v>
      </c>
      <c r="W23" s="211">
        <f>'Bureau de vote'!Z111</f>
        <v>1.7395085888236572E-3</v>
      </c>
      <c r="X23" s="23">
        <f>'Bureau de vote'!AA111</f>
        <v>29</v>
      </c>
      <c r="Y23" s="211">
        <f>'Bureau de vote'!AB111</f>
        <v>6.3057186344857574E-3</v>
      </c>
      <c r="Z23" s="23">
        <f>'Bureau de vote'!AC111</f>
        <v>387</v>
      </c>
      <c r="AA23" s="211">
        <f>'Bureau de vote'!AD111</f>
        <v>8.4148727984344418E-2</v>
      </c>
      <c r="AB23" s="23">
        <f>'Bureau de vote'!AE111</f>
        <v>48</v>
      </c>
      <c r="AC23" s="211">
        <f>'Bureau de vote'!AF111</f>
        <v>1.0437051532941943E-2</v>
      </c>
      <c r="AD23" s="23">
        <f>'Bureau de vote'!AG111</f>
        <v>1411</v>
      </c>
      <c r="AE23" s="211">
        <f>'Bureau de vote'!AH111</f>
        <v>0.30680582735377254</v>
      </c>
    </row>
    <row r="24" spans="1:31" s="24" customFormat="1" x14ac:dyDescent="0.15">
      <c r="A24" s="23" t="str">
        <f>'Bureau de vote'!C122</f>
        <v>NAPUKA</v>
      </c>
      <c r="B24" s="83">
        <f>'Bureau de vote'!E122</f>
        <v>272</v>
      </c>
      <c r="C24" s="83">
        <f>'Bureau de vote'!F122</f>
        <v>161</v>
      </c>
      <c r="D24" s="83">
        <f>'Bureau de vote'!G122</f>
        <v>111</v>
      </c>
      <c r="E24" s="213">
        <f>'Bureau de vote'!H122</f>
        <v>0.40808823529411764</v>
      </c>
      <c r="F24" s="214">
        <f>'Bureau de vote'!I122</f>
        <v>4</v>
      </c>
      <c r="G24" s="213">
        <f>'Bureau de vote'!J122</f>
        <v>1.4705882352941176E-2</v>
      </c>
      <c r="H24" s="214">
        <f>'Bureau de vote'!K122</f>
        <v>11</v>
      </c>
      <c r="I24" s="214">
        <f>'Bureau de vote'!L122</f>
        <v>96</v>
      </c>
      <c r="J24" s="23">
        <f>'Bureau de vote'!M122</f>
        <v>6</v>
      </c>
      <c r="K24" s="211">
        <f>'Bureau de vote'!N122</f>
        <v>6.25E-2</v>
      </c>
      <c r="L24" s="23">
        <f>'Bureau de vote'!O122</f>
        <v>64</v>
      </c>
      <c r="M24" s="211">
        <f>'Bureau de vote'!P122</f>
        <v>0.66666666666666663</v>
      </c>
      <c r="N24" s="23">
        <f>'Bureau de vote'!Q122</f>
        <v>2</v>
      </c>
      <c r="O24" s="211">
        <f>'Bureau de vote'!R122</f>
        <v>2.0833333333333332E-2</v>
      </c>
      <c r="P24" s="23">
        <f>'Bureau de vote'!S122</f>
        <v>0</v>
      </c>
      <c r="Q24" s="211">
        <f>'Bureau de vote'!T122</f>
        <v>0</v>
      </c>
      <c r="R24" s="23">
        <f>'Bureau de vote'!U122</f>
        <v>0</v>
      </c>
      <c r="S24" s="211">
        <f>'Bureau de vote'!V122</f>
        <v>0</v>
      </c>
      <c r="T24" s="23">
        <f>'Bureau de vote'!W122</f>
        <v>0</v>
      </c>
      <c r="U24" s="211">
        <f>'Bureau de vote'!X122</f>
        <v>0</v>
      </c>
      <c r="V24" s="23">
        <f>'Bureau de vote'!Y122</f>
        <v>1</v>
      </c>
      <c r="W24" s="211">
        <f>'Bureau de vote'!Z122</f>
        <v>1.0416666666666666E-2</v>
      </c>
      <c r="X24" s="23">
        <f>'Bureau de vote'!AA122</f>
        <v>0</v>
      </c>
      <c r="Y24" s="211">
        <f>'Bureau de vote'!AB122</f>
        <v>0</v>
      </c>
      <c r="Z24" s="23">
        <f>'Bureau de vote'!AC122</f>
        <v>3</v>
      </c>
      <c r="AA24" s="211">
        <f>'Bureau de vote'!AD122</f>
        <v>3.125E-2</v>
      </c>
      <c r="AB24" s="23">
        <f>'Bureau de vote'!AE122</f>
        <v>0</v>
      </c>
      <c r="AC24" s="211">
        <f>'Bureau de vote'!AF122</f>
        <v>0</v>
      </c>
      <c r="AD24" s="23">
        <f>'Bureau de vote'!AG122</f>
        <v>20</v>
      </c>
      <c r="AE24" s="211">
        <f>'Bureau de vote'!AH122</f>
        <v>0.20833333333333334</v>
      </c>
    </row>
    <row r="25" spans="1:31" s="24" customFormat="1" x14ac:dyDescent="0.15">
      <c r="A25" s="23" t="str">
        <f>'Bureau de vote'!C125</f>
        <v>NUKU HIVA</v>
      </c>
      <c r="B25" s="83">
        <f>'Bureau de vote'!E125</f>
        <v>2249</v>
      </c>
      <c r="C25" s="83">
        <f>'Bureau de vote'!F125</f>
        <v>1162</v>
      </c>
      <c r="D25" s="83">
        <f>'Bureau de vote'!G125</f>
        <v>1087</v>
      </c>
      <c r="E25" s="213">
        <f>'Bureau de vote'!H125</f>
        <v>0.48332592263228102</v>
      </c>
      <c r="F25" s="214">
        <f>'Bureau de vote'!I125</f>
        <v>24</v>
      </c>
      <c r="G25" s="213">
        <f>'Bureau de vote'!J125</f>
        <v>1.0671409515340151E-2</v>
      </c>
      <c r="H25" s="214">
        <f>'Bureau de vote'!K125</f>
        <v>25</v>
      </c>
      <c r="I25" s="214">
        <f>'Bureau de vote'!L125</f>
        <v>1038</v>
      </c>
      <c r="J25" s="23">
        <f>'Bureau de vote'!M125</f>
        <v>17</v>
      </c>
      <c r="K25" s="211">
        <f>'Bureau de vote'!N125</f>
        <v>1.6377649325626204E-2</v>
      </c>
      <c r="L25" s="23">
        <f>'Bureau de vote'!O125</f>
        <v>284</v>
      </c>
      <c r="M25" s="211">
        <f>'Bureau de vote'!P125</f>
        <v>0.27360308285163776</v>
      </c>
      <c r="N25" s="23">
        <f>'Bureau de vote'!Q125</f>
        <v>135</v>
      </c>
      <c r="O25" s="211">
        <f>'Bureau de vote'!R125</f>
        <v>0.13005780346820808</v>
      </c>
      <c r="P25" s="23">
        <f>'Bureau de vote'!S125</f>
        <v>43</v>
      </c>
      <c r="Q25" s="211">
        <f>'Bureau de vote'!T125</f>
        <v>4.1425818882466284E-2</v>
      </c>
      <c r="R25" s="23">
        <f>'Bureau de vote'!U125</f>
        <v>18</v>
      </c>
      <c r="S25" s="211">
        <f>'Bureau de vote'!V125</f>
        <v>1.7341040462427744E-2</v>
      </c>
      <c r="T25" s="23">
        <f>'Bureau de vote'!W125</f>
        <v>13</v>
      </c>
      <c r="U25" s="211">
        <f>'Bureau de vote'!X125</f>
        <v>1.2524084778420038E-2</v>
      </c>
      <c r="V25" s="23">
        <f>'Bureau de vote'!Y125</f>
        <v>1</v>
      </c>
      <c r="W25" s="211">
        <f>'Bureau de vote'!Z125</f>
        <v>9.6339113680154141E-4</v>
      </c>
      <c r="X25" s="23">
        <f>'Bureau de vote'!AA125</f>
        <v>6</v>
      </c>
      <c r="Y25" s="211">
        <f>'Bureau de vote'!AB125</f>
        <v>5.7803468208092483E-3</v>
      </c>
      <c r="Z25" s="23">
        <f>'Bureau de vote'!AC125</f>
        <v>88</v>
      </c>
      <c r="AA25" s="211">
        <f>'Bureau de vote'!AD125</f>
        <v>8.477842003853564E-2</v>
      </c>
      <c r="AB25" s="23">
        <f>'Bureau de vote'!AE125</f>
        <v>13</v>
      </c>
      <c r="AC25" s="211">
        <f>'Bureau de vote'!AF125</f>
        <v>1.2524084778420038E-2</v>
      </c>
      <c r="AD25" s="23">
        <f>'Bureau de vote'!AG125</f>
        <v>420</v>
      </c>
      <c r="AE25" s="211">
        <f>'Bureau de vote'!AH125</f>
        <v>0.40462427745664742</v>
      </c>
    </row>
    <row r="26" spans="1:31" s="24" customFormat="1" x14ac:dyDescent="0.15">
      <c r="A26" s="23" t="str">
        <f>'Bureau de vote'!C131</f>
        <v>NUKUTAVAKE</v>
      </c>
      <c r="B26" s="83">
        <f>'Bureau de vote'!E131</f>
        <v>291</v>
      </c>
      <c r="C26" s="83">
        <f>'Bureau de vote'!F131</f>
        <v>152</v>
      </c>
      <c r="D26" s="83">
        <f>'Bureau de vote'!G131</f>
        <v>139</v>
      </c>
      <c r="E26" s="213">
        <f>'Bureau de vote'!H131</f>
        <v>0.47766323024054985</v>
      </c>
      <c r="F26" s="214">
        <f>'Bureau de vote'!I131</f>
        <v>2</v>
      </c>
      <c r="G26" s="213">
        <f>'Bureau de vote'!J131</f>
        <v>6.8728522336769758E-3</v>
      </c>
      <c r="H26" s="214">
        <f>'Bureau de vote'!K131</f>
        <v>2</v>
      </c>
      <c r="I26" s="214">
        <f>'Bureau de vote'!L131</f>
        <v>135</v>
      </c>
      <c r="J26" s="23">
        <f>'Bureau de vote'!M131</f>
        <v>0</v>
      </c>
      <c r="K26" s="211">
        <f>'Bureau de vote'!N131</f>
        <v>0</v>
      </c>
      <c r="L26" s="23">
        <f>'Bureau de vote'!O131</f>
        <v>69</v>
      </c>
      <c r="M26" s="211">
        <f>'Bureau de vote'!P131</f>
        <v>0.51111111111111107</v>
      </c>
      <c r="N26" s="23">
        <f>'Bureau de vote'!Q131</f>
        <v>11</v>
      </c>
      <c r="O26" s="211">
        <f>'Bureau de vote'!R131</f>
        <v>8.1481481481481488E-2</v>
      </c>
      <c r="P26" s="23">
        <f>'Bureau de vote'!S131</f>
        <v>5</v>
      </c>
      <c r="Q26" s="211">
        <f>'Bureau de vote'!T131</f>
        <v>3.7037037037037035E-2</v>
      </c>
      <c r="R26" s="23">
        <f>'Bureau de vote'!U131</f>
        <v>1</v>
      </c>
      <c r="S26" s="211">
        <f>'Bureau de vote'!V131</f>
        <v>7.4074074074074077E-3</v>
      </c>
      <c r="T26" s="23">
        <f>'Bureau de vote'!W131</f>
        <v>5</v>
      </c>
      <c r="U26" s="211">
        <f>'Bureau de vote'!X131</f>
        <v>3.7037037037037035E-2</v>
      </c>
      <c r="V26" s="23">
        <f>'Bureau de vote'!Y131</f>
        <v>0</v>
      </c>
      <c r="W26" s="211">
        <f>'Bureau de vote'!Z131</f>
        <v>0</v>
      </c>
      <c r="X26" s="23">
        <f>'Bureau de vote'!AA131</f>
        <v>0</v>
      </c>
      <c r="Y26" s="211">
        <f>'Bureau de vote'!AB131</f>
        <v>0</v>
      </c>
      <c r="Z26" s="23">
        <f>'Bureau de vote'!AC131</f>
        <v>5</v>
      </c>
      <c r="AA26" s="211">
        <f>'Bureau de vote'!AD131</f>
        <v>3.7037037037037035E-2</v>
      </c>
      <c r="AB26" s="23">
        <f>'Bureau de vote'!AE131</f>
        <v>1</v>
      </c>
      <c r="AC26" s="211">
        <f>'Bureau de vote'!AF131</f>
        <v>7.4074074074074077E-3</v>
      </c>
      <c r="AD26" s="23">
        <f>'Bureau de vote'!AG131</f>
        <v>38</v>
      </c>
      <c r="AE26" s="211">
        <f>'Bureau de vote'!AH131</f>
        <v>0.2814814814814815</v>
      </c>
    </row>
    <row r="27" spans="1:31" s="24" customFormat="1" x14ac:dyDescent="0.15">
      <c r="A27" s="23" t="str">
        <f>'Bureau de vote'!C135</f>
        <v>PAEA</v>
      </c>
      <c r="B27" s="83">
        <f>'Bureau de vote'!E135</f>
        <v>9083</v>
      </c>
      <c r="C27" s="83">
        <f>'Bureau de vote'!F135</f>
        <v>5329</v>
      </c>
      <c r="D27" s="83">
        <f>'Bureau de vote'!G135</f>
        <v>3754</v>
      </c>
      <c r="E27" s="213">
        <f>'Bureau de vote'!H135</f>
        <v>0.41329957062644501</v>
      </c>
      <c r="F27" s="214">
        <f>'Bureau de vote'!I135</f>
        <v>102</v>
      </c>
      <c r="G27" s="213">
        <f>'Bureau de vote'!J135</f>
        <v>1.1229769899812838E-2</v>
      </c>
      <c r="H27" s="214">
        <f>'Bureau de vote'!K135</f>
        <v>110</v>
      </c>
      <c r="I27" s="214">
        <f>'Bureau de vote'!L135</f>
        <v>3542</v>
      </c>
      <c r="J27" s="23">
        <f>'Bureau de vote'!M135</f>
        <v>90</v>
      </c>
      <c r="K27" s="211">
        <f>'Bureau de vote'!N135</f>
        <v>2.5409373235460192E-2</v>
      </c>
      <c r="L27" s="23">
        <f>'Bureau de vote'!O135</f>
        <v>880</v>
      </c>
      <c r="M27" s="211">
        <f>'Bureau de vote'!P135</f>
        <v>0.2484472049689441</v>
      </c>
      <c r="N27" s="23">
        <f>'Bureau de vote'!Q135</f>
        <v>1350</v>
      </c>
      <c r="O27" s="211">
        <f>'Bureau de vote'!R135</f>
        <v>0.38114059853190285</v>
      </c>
      <c r="P27" s="23">
        <f>'Bureau de vote'!S135</f>
        <v>67</v>
      </c>
      <c r="Q27" s="211">
        <f>'Bureau de vote'!T135</f>
        <v>1.89158667419537E-2</v>
      </c>
      <c r="R27" s="23">
        <f>'Bureau de vote'!U135</f>
        <v>41</v>
      </c>
      <c r="S27" s="211">
        <f>'Bureau de vote'!V135</f>
        <v>1.1575381140598532E-2</v>
      </c>
      <c r="T27" s="23">
        <f>'Bureau de vote'!W135</f>
        <v>38</v>
      </c>
      <c r="U27" s="211">
        <f>'Bureau de vote'!X135</f>
        <v>1.0728402032749858E-2</v>
      </c>
      <c r="V27" s="23">
        <f>'Bureau de vote'!Y135</f>
        <v>14</v>
      </c>
      <c r="W27" s="211">
        <f>'Bureau de vote'!Z135</f>
        <v>3.952569169960474E-3</v>
      </c>
      <c r="X27" s="23">
        <f>'Bureau de vote'!AA135</f>
        <v>24</v>
      </c>
      <c r="Y27" s="211">
        <f>'Bureau de vote'!AB135</f>
        <v>6.7758328627893849E-3</v>
      </c>
      <c r="Z27" s="23">
        <f>'Bureau de vote'!AC135</f>
        <v>260</v>
      </c>
      <c r="AA27" s="211">
        <f>'Bureau de vote'!AD135</f>
        <v>7.3404856013551664E-2</v>
      </c>
      <c r="AB27" s="23">
        <f>'Bureau de vote'!AE135</f>
        <v>73</v>
      </c>
      <c r="AC27" s="211">
        <f>'Bureau de vote'!AF135</f>
        <v>2.0609824957651044E-2</v>
      </c>
      <c r="AD27" s="23">
        <f>'Bureau de vote'!AG135</f>
        <v>705</v>
      </c>
      <c r="AE27" s="211">
        <f>'Bureau de vote'!AH135</f>
        <v>0.19904009034443818</v>
      </c>
    </row>
    <row r="28" spans="1:31" s="24" customFormat="1" x14ac:dyDescent="0.15">
      <c r="A28" s="23" t="str">
        <f>'Bureau de vote'!C144</f>
        <v>PAPARA</v>
      </c>
      <c r="B28" s="83">
        <f>'Bureau de vote'!E144</f>
        <v>8522</v>
      </c>
      <c r="C28" s="83">
        <f>'Bureau de vote'!F144</f>
        <v>5825</v>
      </c>
      <c r="D28" s="83">
        <f>'Bureau de vote'!G144</f>
        <v>2697</v>
      </c>
      <c r="E28" s="213">
        <f>'Bureau de vote'!H144</f>
        <v>0.31647500586716731</v>
      </c>
      <c r="F28" s="214">
        <f>'Bureau de vote'!I144</f>
        <v>75</v>
      </c>
      <c r="G28" s="213">
        <f>'Bureau de vote'!J144</f>
        <v>8.800750997418446E-3</v>
      </c>
      <c r="H28" s="214">
        <f>'Bureau de vote'!K144</f>
        <v>73</v>
      </c>
      <c r="I28" s="214">
        <f>'Bureau de vote'!L144</f>
        <v>2549</v>
      </c>
      <c r="J28" s="23">
        <f>'Bureau de vote'!M144</f>
        <v>63</v>
      </c>
      <c r="K28" s="211">
        <f>'Bureau de vote'!N144</f>
        <v>2.471557473519027E-2</v>
      </c>
      <c r="L28" s="23">
        <f>'Bureau de vote'!O144</f>
        <v>721</v>
      </c>
      <c r="M28" s="211">
        <f>'Bureau de vote'!P144</f>
        <v>0.28285602196939974</v>
      </c>
      <c r="N28" s="23">
        <f>'Bureau de vote'!Q144</f>
        <v>417</v>
      </c>
      <c r="O28" s="211">
        <f>'Bureau de vote'!R144</f>
        <v>0.16359356610435466</v>
      </c>
      <c r="P28" s="23">
        <f>'Bureau de vote'!S144</f>
        <v>68</v>
      </c>
      <c r="Q28" s="211">
        <f>'Bureau de vote'!T144</f>
        <v>2.6677128285602196E-2</v>
      </c>
      <c r="R28" s="23">
        <f>'Bureau de vote'!U144</f>
        <v>30</v>
      </c>
      <c r="S28" s="211">
        <f>'Bureau de vote'!V144</f>
        <v>1.1769321302471557E-2</v>
      </c>
      <c r="T28" s="23">
        <f>'Bureau de vote'!W144</f>
        <v>31</v>
      </c>
      <c r="U28" s="211">
        <f>'Bureau de vote'!X144</f>
        <v>1.2161632012553943E-2</v>
      </c>
      <c r="V28" s="23">
        <f>'Bureau de vote'!Y144</f>
        <v>7</v>
      </c>
      <c r="W28" s="211">
        <f>'Bureau de vote'!Z144</f>
        <v>2.7461749705766968E-3</v>
      </c>
      <c r="X28" s="23">
        <f>'Bureau de vote'!AA144</f>
        <v>14</v>
      </c>
      <c r="Y28" s="211">
        <f>'Bureau de vote'!AB144</f>
        <v>5.4923499411533936E-3</v>
      </c>
      <c r="Z28" s="23">
        <f>'Bureau de vote'!AC144</f>
        <v>223</v>
      </c>
      <c r="AA28" s="211">
        <f>'Bureau de vote'!AD144</f>
        <v>8.7485288348371909E-2</v>
      </c>
      <c r="AB28" s="23">
        <f>'Bureau de vote'!AE144</f>
        <v>37</v>
      </c>
      <c r="AC28" s="211">
        <f>'Bureau de vote'!AF144</f>
        <v>1.4515496273048253E-2</v>
      </c>
      <c r="AD28" s="23">
        <f>'Bureau de vote'!AG144</f>
        <v>938</v>
      </c>
      <c r="AE28" s="211">
        <f>'Bureau de vote'!AH144</f>
        <v>0.36798744605727735</v>
      </c>
    </row>
    <row r="29" spans="1:31" s="24" customFormat="1" x14ac:dyDescent="0.15">
      <c r="A29" s="23" t="str">
        <f>'Bureau de vote'!C152</f>
        <v>PAPEETE</v>
      </c>
      <c r="B29" s="83">
        <f>'Bureau de vote'!E152</f>
        <v>19339</v>
      </c>
      <c r="C29" s="83">
        <f>'Bureau de vote'!F152</f>
        <v>11449</v>
      </c>
      <c r="D29" s="83">
        <f>'Bureau de vote'!G152</f>
        <v>7890</v>
      </c>
      <c r="E29" s="213">
        <f>'Bureau de vote'!H152</f>
        <v>0.40798386679766274</v>
      </c>
      <c r="F29" s="214">
        <f>'Bureau de vote'!I152</f>
        <v>210</v>
      </c>
      <c r="G29" s="213">
        <f>'Bureau de vote'!J152</f>
        <v>1.0858886188530948E-2</v>
      </c>
      <c r="H29" s="214">
        <f>'Bureau de vote'!K152</f>
        <v>238</v>
      </c>
      <c r="I29" s="214">
        <f>'Bureau de vote'!L152</f>
        <v>7442</v>
      </c>
      <c r="J29" s="23">
        <f>'Bureau de vote'!M152</f>
        <v>181</v>
      </c>
      <c r="K29" s="211">
        <f>'Bureau de vote'!N152</f>
        <v>2.4321418973394248E-2</v>
      </c>
      <c r="L29" s="23">
        <f>'Bureau de vote'!O152</f>
        <v>2032</v>
      </c>
      <c r="M29" s="211">
        <f>'Bureau de vote'!P152</f>
        <v>0.27304488040849234</v>
      </c>
      <c r="N29" s="23">
        <f>'Bureau de vote'!Q152</f>
        <v>1426</v>
      </c>
      <c r="O29" s="211">
        <f>'Bureau de vote'!R152</f>
        <v>0.19161515721580219</v>
      </c>
      <c r="P29" s="23">
        <f>'Bureau de vote'!S152</f>
        <v>271</v>
      </c>
      <c r="Q29" s="211">
        <f>'Bureau de vote'!T152</f>
        <v>3.6414942219833379E-2</v>
      </c>
      <c r="R29" s="23">
        <f>'Bureau de vote'!U152</f>
        <v>64</v>
      </c>
      <c r="S29" s="211">
        <f>'Bureau de vote'!V152</f>
        <v>8.59983875302338E-3</v>
      </c>
      <c r="T29" s="23">
        <f>'Bureau de vote'!W152</f>
        <v>81</v>
      </c>
      <c r="U29" s="211">
        <f>'Bureau de vote'!X152</f>
        <v>1.0884170921795217E-2</v>
      </c>
      <c r="V29" s="23">
        <f>'Bureau de vote'!Y152</f>
        <v>25</v>
      </c>
      <c r="W29" s="211">
        <f>'Bureau de vote'!Z152</f>
        <v>3.3593120128997582E-3</v>
      </c>
      <c r="X29" s="23">
        <f>'Bureau de vote'!AA152</f>
        <v>57</v>
      </c>
      <c r="Y29" s="211">
        <f>'Bureau de vote'!AB152</f>
        <v>7.6592313894114483E-3</v>
      </c>
      <c r="Z29" s="23">
        <f>'Bureau de vote'!AC152</f>
        <v>650</v>
      </c>
      <c r="AA29" s="211">
        <f>'Bureau de vote'!AD152</f>
        <v>8.7342112335393712E-2</v>
      </c>
      <c r="AB29" s="23">
        <f>'Bureau de vote'!AE152</f>
        <v>144</v>
      </c>
      <c r="AC29" s="211">
        <f>'Bureau de vote'!AF152</f>
        <v>1.9349637194302608E-2</v>
      </c>
      <c r="AD29" s="23">
        <f>'Bureau de vote'!AG152</f>
        <v>2511</v>
      </c>
      <c r="AE29" s="211">
        <f>'Bureau de vote'!AH152</f>
        <v>0.33740929857565172</v>
      </c>
    </row>
    <row r="30" spans="1:31" s="24" customFormat="1" x14ac:dyDescent="0.15">
      <c r="A30" s="23" t="str">
        <f>'Bureau de vote'!C168</f>
        <v>PIRAE</v>
      </c>
      <c r="B30" s="83">
        <f>'Bureau de vote'!E168</f>
        <v>11063</v>
      </c>
      <c r="C30" s="83">
        <f>'Bureau de vote'!F168</f>
        <v>6072</v>
      </c>
      <c r="D30" s="83">
        <f>'Bureau de vote'!G168</f>
        <v>4991</v>
      </c>
      <c r="E30" s="213">
        <f>'Bureau de vote'!H168</f>
        <v>0.45114345114345117</v>
      </c>
      <c r="F30" s="214">
        <f>'Bureau de vote'!I168</f>
        <v>9</v>
      </c>
      <c r="G30" s="213">
        <f>'Bureau de vote'!J168</f>
        <v>8.135225526529874E-4</v>
      </c>
      <c r="H30" s="214">
        <f>'Bureau de vote'!K168</f>
        <v>245</v>
      </c>
      <c r="I30" s="214">
        <f>'Bureau de vote'!L168</f>
        <v>4737</v>
      </c>
      <c r="J30" s="23">
        <f>'Bureau de vote'!M168</f>
        <v>124</v>
      </c>
      <c r="K30" s="211">
        <f>'Bureau de vote'!N168</f>
        <v>2.6176905214270636E-2</v>
      </c>
      <c r="L30" s="23">
        <f>'Bureau de vote'!O168</f>
        <v>1291</v>
      </c>
      <c r="M30" s="211">
        <f>'Bureau de vote'!P168</f>
        <v>0.27253535993244671</v>
      </c>
      <c r="N30" s="23">
        <f>'Bureau de vote'!Q168</f>
        <v>704</v>
      </c>
      <c r="O30" s="211">
        <f>'Bureau de vote'!R168</f>
        <v>0.14861726831327846</v>
      </c>
      <c r="P30" s="23">
        <f>'Bureau de vote'!S168</f>
        <v>149</v>
      </c>
      <c r="Q30" s="211">
        <f>'Bureau de vote'!T168</f>
        <v>3.1454507071986493E-2</v>
      </c>
      <c r="R30" s="23">
        <f>'Bureau de vote'!U168</f>
        <v>43</v>
      </c>
      <c r="S30" s="211">
        <f>'Bureau de vote'!V168</f>
        <v>9.0774751952712694E-3</v>
      </c>
      <c r="T30" s="23">
        <f>'Bureau de vote'!W168</f>
        <v>48</v>
      </c>
      <c r="U30" s="211">
        <f>'Bureau de vote'!X168</f>
        <v>1.013299556681444E-2</v>
      </c>
      <c r="V30" s="23">
        <f>'Bureau de vote'!Y168</f>
        <v>17</v>
      </c>
      <c r="W30" s="211">
        <f>'Bureau de vote'!Z168</f>
        <v>3.5887692632467806E-3</v>
      </c>
      <c r="X30" s="23">
        <f>'Bureau de vote'!AA168</f>
        <v>36</v>
      </c>
      <c r="Y30" s="211">
        <f>'Bureau de vote'!AB168</f>
        <v>7.5997466751108293E-3</v>
      </c>
      <c r="Z30" s="23">
        <f>'Bureau de vote'!AC168</f>
        <v>417</v>
      </c>
      <c r="AA30" s="211">
        <f>'Bureau de vote'!AD168</f>
        <v>8.8030398986700439E-2</v>
      </c>
      <c r="AB30" s="23">
        <f>'Bureau de vote'!AE168</f>
        <v>71</v>
      </c>
      <c r="AC30" s="211">
        <f>'Bureau de vote'!AF168</f>
        <v>1.4988389275913025E-2</v>
      </c>
      <c r="AD30" s="23">
        <f>'Bureau de vote'!AG168</f>
        <v>1837</v>
      </c>
      <c r="AE30" s="211">
        <f>'Bureau de vote'!AH168</f>
        <v>0.38779818450496095</v>
      </c>
    </row>
    <row r="31" spans="1:31" s="24" customFormat="1" x14ac:dyDescent="0.15">
      <c r="A31" s="23" t="str">
        <f>'Bureau de vote'!C179</f>
        <v>PUKA PUKA</v>
      </c>
      <c r="B31" s="83">
        <f>'Bureau de vote'!E179</f>
        <v>146</v>
      </c>
      <c r="C31" s="83">
        <f>'Bureau de vote'!F179</f>
        <v>65</v>
      </c>
      <c r="D31" s="83">
        <f>'Bureau de vote'!G179</f>
        <v>81</v>
      </c>
      <c r="E31" s="213">
        <f>'Bureau de vote'!H179</f>
        <v>0.5547945205479452</v>
      </c>
      <c r="F31" s="214">
        <f>'Bureau de vote'!I179</f>
        <v>2</v>
      </c>
      <c r="G31" s="213">
        <f>'Bureau de vote'!J179</f>
        <v>1.3698630136986301E-2</v>
      </c>
      <c r="H31" s="214">
        <f>'Bureau de vote'!K179</f>
        <v>1</v>
      </c>
      <c r="I31" s="214">
        <f>'Bureau de vote'!L179</f>
        <v>78</v>
      </c>
      <c r="J31" s="23">
        <f>'Bureau de vote'!M179</f>
        <v>1</v>
      </c>
      <c r="K31" s="211">
        <f>'Bureau de vote'!N179</f>
        <v>1.282051282051282E-2</v>
      </c>
      <c r="L31" s="23">
        <f>'Bureau de vote'!O179</f>
        <v>45</v>
      </c>
      <c r="M31" s="211">
        <f>'Bureau de vote'!P179</f>
        <v>0.57692307692307687</v>
      </c>
      <c r="N31" s="23">
        <f>'Bureau de vote'!Q179</f>
        <v>2</v>
      </c>
      <c r="O31" s="211">
        <f>'Bureau de vote'!R179</f>
        <v>2.564102564102564E-2</v>
      </c>
      <c r="P31" s="23">
        <f>'Bureau de vote'!S179</f>
        <v>1</v>
      </c>
      <c r="Q31" s="211">
        <f>'Bureau de vote'!T179</f>
        <v>1.282051282051282E-2</v>
      </c>
      <c r="R31" s="23">
        <f>'Bureau de vote'!U179</f>
        <v>0</v>
      </c>
      <c r="S31" s="211">
        <f>'Bureau de vote'!V179</f>
        <v>0</v>
      </c>
      <c r="T31" s="23">
        <f>'Bureau de vote'!W179</f>
        <v>0</v>
      </c>
      <c r="U31" s="211">
        <f>'Bureau de vote'!X179</f>
        <v>0</v>
      </c>
      <c r="V31" s="23">
        <f>'Bureau de vote'!Y179</f>
        <v>0</v>
      </c>
      <c r="W31" s="211">
        <f>'Bureau de vote'!Z179</f>
        <v>0</v>
      </c>
      <c r="X31" s="23">
        <f>'Bureau de vote'!AA179</f>
        <v>0</v>
      </c>
      <c r="Y31" s="211">
        <f>'Bureau de vote'!AB179</f>
        <v>0</v>
      </c>
      <c r="Z31" s="23">
        <f>'Bureau de vote'!AC179</f>
        <v>3</v>
      </c>
      <c r="AA31" s="211">
        <f>'Bureau de vote'!AD179</f>
        <v>3.8461538461538464E-2</v>
      </c>
      <c r="AB31" s="23">
        <f>'Bureau de vote'!AE179</f>
        <v>0</v>
      </c>
      <c r="AC31" s="211">
        <f>'Bureau de vote'!AF179</f>
        <v>0</v>
      </c>
      <c r="AD31" s="23">
        <f>'Bureau de vote'!AG179</f>
        <v>26</v>
      </c>
      <c r="AE31" s="211">
        <f>'Bureau de vote'!AH179</f>
        <v>0.33333333333333331</v>
      </c>
    </row>
    <row r="32" spans="1:31" s="24" customFormat="1" x14ac:dyDescent="0.15">
      <c r="A32" s="23" t="str">
        <f>'Bureau de vote'!C181</f>
        <v>PUNAAUIA</v>
      </c>
      <c r="B32" s="83">
        <f>'Bureau de vote'!E181</f>
        <v>17842</v>
      </c>
      <c r="C32" s="83">
        <f>'Bureau de vote'!F181</f>
        <v>9078</v>
      </c>
      <c r="D32" s="83">
        <f>'Bureau de vote'!G181</f>
        <v>8764</v>
      </c>
      <c r="E32" s="213">
        <f>'Bureau de vote'!H181</f>
        <v>0.49120053805627173</v>
      </c>
      <c r="F32" s="214">
        <f>'Bureau de vote'!I181</f>
        <v>233</v>
      </c>
      <c r="G32" s="213">
        <f>'Bureau de vote'!J181</f>
        <v>1.3059074094832418E-2</v>
      </c>
      <c r="H32" s="214">
        <f>'Bureau de vote'!K181</f>
        <v>110</v>
      </c>
      <c r="I32" s="214">
        <f>'Bureau de vote'!L181</f>
        <v>8421</v>
      </c>
      <c r="J32" s="23">
        <f>'Bureau de vote'!M181</f>
        <v>237</v>
      </c>
      <c r="K32" s="211">
        <f>'Bureau de vote'!N181</f>
        <v>2.8143925899536872E-2</v>
      </c>
      <c r="L32" s="23">
        <f>'Bureau de vote'!O181</f>
        <v>2234</v>
      </c>
      <c r="M32" s="211">
        <f>'Bureau de vote'!P181</f>
        <v>0.26528915805723785</v>
      </c>
      <c r="N32" s="23">
        <f>'Bureau de vote'!Q181</f>
        <v>1561</v>
      </c>
      <c r="O32" s="211">
        <f>'Bureau de vote'!R181</f>
        <v>0.1853699085619285</v>
      </c>
      <c r="P32" s="23">
        <f>'Bureau de vote'!S181</f>
        <v>319</v>
      </c>
      <c r="Q32" s="211">
        <f>'Bureau de vote'!T181</f>
        <v>3.7881486759292246E-2</v>
      </c>
      <c r="R32" s="23">
        <f>'Bureau de vote'!U181</f>
        <v>73</v>
      </c>
      <c r="S32" s="211">
        <f>'Bureau de vote'!V181</f>
        <v>8.6688041800261247E-3</v>
      </c>
      <c r="T32" s="23">
        <f>'Bureau de vote'!W181</f>
        <v>75</v>
      </c>
      <c r="U32" s="211">
        <f>'Bureau de vote'!X181</f>
        <v>8.9063056644104032E-3</v>
      </c>
      <c r="V32" s="23">
        <f>'Bureau de vote'!Y181</f>
        <v>14</v>
      </c>
      <c r="W32" s="211">
        <f>'Bureau de vote'!Z181</f>
        <v>1.6625103906899418E-3</v>
      </c>
      <c r="X32" s="23">
        <f>'Bureau de vote'!AA181</f>
        <v>89</v>
      </c>
      <c r="Y32" s="211">
        <f>'Bureau de vote'!AB181</f>
        <v>1.0568816055100344E-2</v>
      </c>
      <c r="Z32" s="23">
        <f>'Bureau de vote'!AC181</f>
        <v>953</v>
      </c>
      <c r="AA32" s="211">
        <f>'Bureau de vote'!AD181</f>
        <v>0.11316945730910818</v>
      </c>
      <c r="AB32" s="23">
        <f>'Bureau de vote'!AE181</f>
        <v>251</v>
      </c>
      <c r="AC32" s="211">
        <f>'Bureau de vote'!AF181</f>
        <v>2.9806436290226813E-2</v>
      </c>
      <c r="AD32" s="23">
        <f>'Bureau de vote'!AG181</f>
        <v>2615</v>
      </c>
      <c r="AE32" s="211">
        <f>'Bureau de vote'!AH181</f>
        <v>0.31053319083244268</v>
      </c>
    </row>
    <row r="33" spans="1:31" s="24" customFormat="1" x14ac:dyDescent="0.15">
      <c r="A33" s="23" t="str">
        <f>'Bureau de vote'!C197</f>
        <v>RAIVAVAE</v>
      </c>
      <c r="B33" s="83">
        <f>'Bureau de vote'!E197</f>
        <v>902</v>
      </c>
      <c r="C33" s="83">
        <f>'Bureau de vote'!F197</f>
        <v>493</v>
      </c>
      <c r="D33" s="83">
        <f>'Bureau de vote'!G197</f>
        <v>409</v>
      </c>
      <c r="E33" s="213">
        <f>'Bureau de vote'!H197</f>
        <v>0.45343680709534367</v>
      </c>
      <c r="F33" s="214">
        <f>'Bureau de vote'!I197</f>
        <v>20</v>
      </c>
      <c r="G33" s="213">
        <f>'Bureau de vote'!J197</f>
        <v>2.2172949002217297E-2</v>
      </c>
      <c r="H33" s="214">
        <f>'Bureau de vote'!K197</f>
        <v>29</v>
      </c>
      <c r="I33" s="214">
        <f>'Bureau de vote'!L197</f>
        <v>360</v>
      </c>
      <c r="J33" s="23">
        <f>'Bureau de vote'!M197</f>
        <v>12</v>
      </c>
      <c r="K33" s="211">
        <f>'Bureau de vote'!N197</f>
        <v>3.3333333333333333E-2</v>
      </c>
      <c r="L33" s="23">
        <f>'Bureau de vote'!O197</f>
        <v>135</v>
      </c>
      <c r="M33" s="211">
        <f>'Bureau de vote'!P197</f>
        <v>0.375</v>
      </c>
      <c r="N33" s="23">
        <f>'Bureau de vote'!Q197</f>
        <v>42</v>
      </c>
      <c r="O33" s="211">
        <f>'Bureau de vote'!R197</f>
        <v>0.11666666666666667</v>
      </c>
      <c r="P33" s="23">
        <f>'Bureau de vote'!S197</f>
        <v>12</v>
      </c>
      <c r="Q33" s="211">
        <f>'Bureau de vote'!T197</f>
        <v>3.3333333333333333E-2</v>
      </c>
      <c r="R33" s="23">
        <f>'Bureau de vote'!U197</f>
        <v>6</v>
      </c>
      <c r="S33" s="211">
        <f>'Bureau de vote'!V197</f>
        <v>1.6666666666666666E-2</v>
      </c>
      <c r="T33" s="23">
        <f>'Bureau de vote'!W197</f>
        <v>6</v>
      </c>
      <c r="U33" s="211">
        <f>'Bureau de vote'!X197</f>
        <v>1.6666666666666666E-2</v>
      </c>
      <c r="V33" s="23">
        <f>'Bureau de vote'!Y197</f>
        <v>3</v>
      </c>
      <c r="W33" s="211">
        <f>'Bureau de vote'!Z197</f>
        <v>8.3333333333333332E-3</v>
      </c>
      <c r="X33" s="23">
        <f>'Bureau de vote'!AA197</f>
        <v>2</v>
      </c>
      <c r="Y33" s="211">
        <f>'Bureau de vote'!AB197</f>
        <v>5.5555555555555558E-3</v>
      </c>
      <c r="Z33" s="23">
        <f>'Bureau de vote'!AC197</f>
        <v>9</v>
      </c>
      <c r="AA33" s="211">
        <f>'Bureau de vote'!AD197</f>
        <v>2.5000000000000001E-2</v>
      </c>
      <c r="AB33" s="23">
        <f>'Bureau de vote'!AE197</f>
        <v>16</v>
      </c>
      <c r="AC33" s="211">
        <f>'Bureau de vote'!AF197</f>
        <v>4.4444444444444446E-2</v>
      </c>
      <c r="AD33" s="23">
        <f>'Bureau de vote'!AG197</f>
        <v>117</v>
      </c>
      <c r="AE33" s="211">
        <f>'Bureau de vote'!AH197</f>
        <v>0.32500000000000001</v>
      </c>
    </row>
    <row r="34" spans="1:31" s="24" customFormat="1" x14ac:dyDescent="0.15">
      <c r="A34" s="23" t="str">
        <f>'Bureau de vote'!C202</f>
        <v>RANGIROA</v>
      </c>
      <c r="B34" s="83">
        <f>'Bureau de vote'!E202</f>
        <v>2815</v>
      </c>
      <c r="C34" s="83">
        <f>'Bureau de vote'!F202</f>
        <v>1754</v>
      </c>
      <c r="D34" s="83">
        <f>'Bureau de vote'!G202</f>
        <v>1061</v>
      </c>
      <c r="E34" s="213">
        <f>'Bureau de vote'!H202</f>
        <v>0.37690941385435167</v>
      </c>
      <c r="F34" s="214">
        <f>'Bureau de vote'!I202</f>
        <v>20</v>
      </c>
      <c r="G34" s="213">
        <f>'Bureau de vote'!J202</f>
        <v>7.104795737122558E-3</v>
      </c>
      <c r="H34" s="214">
        <f>'Bureau de vote'!K202</f>
        <v>38</v>
      </c>
      <c r="I34" s="214">
        <f>'Bureau de vote'!L202</f>
        <v>1003</v>
      </c>
      <c r="J34" s="23">
        <f>'Bureau de vote'!M202</f>
        <v>23</v>
      </c>
      <c r="K34" s="211">
        <f>'Bureau de vote'!N202</f>
        <v>2.2931206380857428E-2</v>
      </c>
      <c r="L34" s="23">
        <f>'Bureau de vote'!O202</f>
        <v>365</v>
      </c>
      <c r="M34" s="211">
        <f>'Bureau de vote'!P202</f>
        <v>0.36390827517447655</v>
      </c>
      <c r="N34" s="23">
        <f>'Bureau de vote'!Q202</f>
        <v>91</v>
      </c>
      <c r="O34" s="211">
        <f>'Bureau de vote'!R202</f>
        <v>9.072781655034895E-2</v>
      </c>
      <c r="P34" s="23">
        <f>'Bureau de vote'!S202</f>
        <v>20</v>
      </c>
      <c r="Q34" s="211">
        <f>'Bureau de vote'!T202</f>
        <v>1.9940179461615155E-2</v>
      </c>
      <c r="R34" s="23">
        <f>'Bureau de vote'!U202</f>
        <v>15</v>
      </c>
      <c r="S34" s="211">
        <f>'Bureau de vote'!V202</f>
        <v>1.4955134596211365E-2</v>
      </c>
      <c r="T34" s="23">
        <f>'Bureau de vote'!W202</f>
        <v>4</v>
      </c>
      <c r="U34" s="211">
        <f>'Bureau de vote'!X202</f>
        <v>3.9880358923230306E-3</v>
      </c>
      <c r="V34" s="23">
        <f>'Bureau de vote'!Y202</f>
        <v>2</v>
      </c>
      <c r="W34" s="211">
        <f>'Bureau de vote'!Z202</f>
        <v>1.9940179461615153E-3</v>
      </c>
      <c r="X34" s="23">
        <f>'Bureau de vote'!AA202</f>
        <v>3</v>
      </c>
      <c r="Y34" s="211">
        <f>'Bureau de vote'!AB202</f>
        <v>2.9910269192422734E-3</v>
      </c>
      <c r="Z34" s="23">
        <f>'Bureau de vote'!AC202</f>
        <v>54</v>
      </c>
      <c r="AA34" s="211">
        <f>'Bureau de vote'!AD202</f>
        <v>5.3838484546360914E-2</v>
      </c>
      <c r="AB34" s="23">
        <f>'Bureau de vote'!AE202</f>
        <v>14</v>
      </c>
      <c r="AC34" s="211">
        <f>'Bureau de vote'!AF202</f>
        <v>1.3958125623130608E-2</v>
      </c>
      <c r="AD34" s="23">
        <f>'Bureau de vote'!AG202</f>
        <v>412</v>
      </c>
      <c r="AE34" s="211">
        <f>'Bureau de vote'!AH202</f>
        <v>0.41076769690927217</v>
      </c>
    </row>
    <row r="35" spans="1:31" s="24" customFormat="1" x14ac:dyDescent="0.15">
      <c r="A35" s="23" t="str">
        <f>'Bureau de vote'!C208</f>
        <v>RAPA</v>
      </c>
      <c r="B35" s="83">
        <f>'Bureau de vote'!E208</f>
        <v>426</v>
      </c>
      <c r="C35" s="83">
        <f>'Bureau de vote'!F208</f>
        <v>120</v>
      </c>
      <c r="D35" s="83">
        <f>'Bureau de vote'!G208</f>
        <v>306</v>
      </c>
      <c r="E35" s="213">
        <f>'Bureau de vote'!H208</f>
        <v>0.71830985915492962</v>
      </c>
      <c r="F35" s="214">
        <f>'Bureau de vote'!I208</f>
        <v>2</v>
      </c>
      <c r="G35" s="213">
        <f>'Bureau de vote'!J208</f>
        <v>4.6948356807511738E-3</v>
      </c>
      <c r="H35" s="214">
        <f>'Bureau de vote'!K208</f>
        <v>1</v>
      </c>
      <c r="I35" s="214">
        <f>'Bureau de vote'!L208</f>
        <v>303</v>
      </c>
      <c r="J35" s="23">
        <f>'Bureau de vote'!M208</f>
        <v>1</v>
      </c>
      <c r="K35" s="211">
        <f>'Bureau de vote'!N208</f>
        <v>3.3003300330033004E-3</v>
      </c>
      <c r="L35" s="23">
        <f>'Bureau de vote'!O208</f>
        <v>213</v>
      </c>
      <c r="M35" s="211">
        <f>'Bureau de vote'!P208</f>
        <v>0.70297029702970293</v>
      </c>
      <c r="N35" s="23">
        <f>'Bureau de vote'!Q208</f>
        <v>7</v>
      </c>
      <c r="O35" s="211">
        <f>'Bureau de vote'!R208</f>
        <v>2.3102310231023101E-2</v>
      </c>
      <c r="P35" s="23">
        <f>'Bureau de vote'!S208</f>
        <v>0</v>
      </c>
      <c r="Q35" s="211">
        <f>'Bureau de vote'!T208</f>
        <v>0</v>
      </c>
      <c r="R35" s="23">
        <f>'Bureau de vote'!U208</f>
        <v>1</v>
      </c>
      <c r="S35" s="211">
        <f>'Bureau de vote'!V208</f>
        <v>3.3003300330033004E-3</v>
      </c>
      <c r="T35" s="23">
        <f>'Bureau de vote'!W208</f>
        <v>0</v>
      </c>
      <c r="U35" s="211">
        <f>'Bureau de vote'!X208</f>
        <v>0</v>
      </c>
      <c r="V35" s="23">
        <f>'Bureau de vote'!Y208</f>
        <v>0</v>
      </c>
      <c r="W35" s="211">
        <f>'Bureau de vote'!Z208</f>
        <v>0</v>
      </c>
      <c r="X35" s="23">
        <f>'Bureau de vote'!AA208</f>
        <v>0</v>
      </c>
      <c r="Y35" s="211">
        <f>'Bureau de vote'!AB208</f>
        <v>0</v>
      </c>
      <c r="Z35" s="23">
        <f>'Bureau de vote'!AC208</f>
        <v>0</v>
      </c>
      <c r="AA35" s="211">
        <f>'Bureau de vote'!AD208</f>
        <v>0</v>
      </c>
      <c r="AB35" s="23">
        <f>'Bureau de vote'!AE208</f>
        <v>2</v>
      </c>
      <c r="AC35" s="211">
        <f>'Bureau de vote'!AF208</f>
        <v>6.6006600660066007E-3</v>
      </c>
      <c r="AD35" s="23">
        <f>'Bureau de vote'!AG208</f>
        <v>79</v>
      </c>
      <c r="AE35" s="211">
        <f>'Bureau de vote'!AH208</f>
        <v>0.26072607260726072</v>
      </c>
    </row>
    <row r="36" spans="1:31" s="24" customFormat="1" x14ac:dyDescent="0.15">
      <c r="A36" s="23" t="str">
        <f>'Bureau de vote'!C210</f>
        <v>REAO</v>
      </c>
      <c r="B36" s="83">
        <f>'Bureau de vote'!E210</f>
        <v>487</v>
      </c>
      <c r="C36" s="83">
        <f>'Bureau de vote'!F210</f>
        <v>210</v>
      </c>
      <c r="D36" s="83">
        <f>'Bureau de vote'!G210</f>
        <v>277</v>
      </c>
      <c r="E36" s="213">
        <f>'Bureau de vote'!H210</f>
        <v>0.56878850102669409</v>
      </c>
      <c r="F36" s="214">
        <f>'Bureau de vote'!I210</f>
        <v>16</v>
      </c>
      <c r="G36" s="213">
        <f>'Bureau de vote'!J210</f>
        <v>3.2854209445585217E-2</v>
      </c>
      <c r="H36" s="214">
        <f>'Bureau de vote'!K210</f>
        <v>3</v>
      </c>
      <c r="I36" s="214">
        <f>'Bureau de vote'!L210</f>
        <v>258</v>
      </c>
      <c r="J36" s="23">
        <f>'Bureau de vote'!M210</f>
        <v>3</v>
      </c>
      <c r="K36" s="211">
        <f>'Bureau de vote'!N210</f>
        <v>1.1627906976744186E-2</v>
      </c>
      <c r="L36" s="23">
        <f>'Bureau de vote'!O210</f>
        <v>149</v>
      </c>
      <c r="M36" s="211">
        <f>'Bureau de vote'!P210</f>
        <v>0.57751937984496127</v>
      </c>
      <c r="N36" s="23">
        <f>'Bureau de vote'!Q210</f>
        <v>5</v>
      </c>
      <c r="O36" s="211">
        <f>'Bureau de vote'!R210</f>
        <v>1.937984496124031E-2</v>
      </c>
      <c r="P36" s="23">
        <f>'Bureau de vote'!S210</f>
        <v>0</v>
      </c>
      <c r="Q36" s="211">
        <f>'Bureau de vote'!T210</f>
        <v>0</v>
      </c>
      <c r="R36" s="23">
        <f>'Bureau de vote'!U210</f>
        <v>3</v>
      </c>
      <c r="S36" s="211">
        <f>'Bureau de vote'!V210</f>
        <v>1.1627906976744186E-2</v>
      </c>
      <c r="T36" s="23">
        <f>'Bureau de vote'!W210</f>
        <v>5</v>
      </c>
      <c r="U36" s="211">
        <f>'Bureau de vote'!X210</f>
        <v>1.937984496124031E-2</v>
      </c>
      <c r="V36" s="23">
        <f>'Bureau de vote'!Y210</f>
        <v>3</v>
      </c>
      <c r="W36" s="211">
        <f>'Bureau de vote'!Z210</f>
        <v>1.1627906976744186E-2</v>
      </c>
      <c r="X36" s="23">
        <f>'Bureau de vote'!AA210</f>
        <v>0</v>
      </c>
      <c r="Y36" s="211">
        <f>'Bureau de vote'!AB210</f>
        <v>0</v>
      </c>
      <c r="Z36" s="23">
        <f>'Bureau de vote'!AC210</f>
        <v>3</v>
      </c>
      <c r="AA36" s="211">
        <f>'Bureau de vote'!AD210</f>
        <v>1.1627906976744186E-2</v>
      </c>
      <c r="AB36" s="23">
        <f>'Bureau de vote'!AE210</f>
        <v>18</v>
      </c>
      <c r="AC36" s="211">
        <f>'Bureau de vote'!AF210</f>
        <v>6.9767441860465115E-2</v>
      </c>
      <c r="AD36" s="23">
        <f>'Bureau de vote'!AG210</f>
        <v>69</v>
      </c>
      <c r="AE36" s="211">
        <f>'Bureau de vote'!AH210</f>
        <v>0.26744186046511625</v>
      </c>
    </row>
    <row r="37" spans="1:31" s="24" customFormat="1" x14ac:dyDescent="0.15">
      <c r="A37" s="23" t="str">
        <f>'Bureau de vote'!C213</f>
        <v>RIMATARA</v>
      </c>
      <c r="B37" s="83">
        <f>'Bureau de vote'!E213</f>
        <v>685</v>
      </c>
      <c r="C37" s="83">
        <f>'Bureau de vote'!F213</f>
        <v>285</v>
      </c>
      <c r="D37" s="83">
        <f>'Bureau de vote'!G213</f>
        <v>400</v>
      </c>
      <c r="E37" s="213">
        <f>'Bureau de vote'!H213</f>
        <v>0.58394160583941601</v>
      </c>
      <c r="F37" s="214">
        <f>'Bureau de vote'!I213</f>
        <v>18</v>
      </c>
      <c r="G37" s="213">
        <f>'Bureau de vote'!J213</f>
        <v>2.6277372262773723E-2</v>
      </c>
      <c r="H37" s="214">
        <f>'Bureau de vote'!K213</f>
        <v>5</v>
      </c>
      <c r="I37" s="214">
        <f>'Bureau de vote'!L213</f>
        <v>377</v>
      </c>
      <c r="J37" s="23">
        <f>'Bureau de vote'!M213</f>
        <v>4</v>
      </c>
      <c r="K37" s="211">
        <f>'Bureau de vote'!N213</f>
        <v>1.0610079575596816E-2</v>
      </c>
      <c r="L37" s="23">
        <f>'Bureau de vote'!O213</f>
        <v>134</v>
      </c>
      <c r="M37" s="211">
        <f>'Bureau de vote'!P213</f>
        <v>0.35543766578249336</v>
      </c>
      <c r="N37" s="23">
        <f>'Bureau de vote'!Q213</f>
        <v>13</v>
      </c>
      <c r="O37" s="211">
        <f>'Bureau de vote'!R213</f>
        <v>3.4482758620689655E-2</v>
      </c>
      <c r="P37" s="23">
        <f>'Bureau de vote'!S213</f>
        <v>9</v>
      </c>
      <c r="Q37" s="211">
        <f>'Bureau de vote'!T213</f>
        <v>2.3872679045092837E-2</v>
      </c>
      <c r="R37" s="23">
        <f>'Bureau de vote'!U213</f>
        <v>4</v>
      </c>
      <c r="S37" s="211">
        <f>'Bureau de vote'!V213</f>
        <v>1.0610079575596816E-2</v>
      </c>
      <c r="T37" s="23">
        <f>'Bureau de vote'!W213</f>
        <v>3</v>
      </c>
      <c r="U37" s="211">
        <f>'Bureau de vote'!X213</f>
        <v>7.9575596816976128E-3</v>
      </c>
      <c r="V37" s="23">
        <f>'Bureau de vote'!Y213</f>
        <v>0</v>
      </c>
      <c r="W37" s="211">
        <f>'Bureau de vote'!Z213</f>
        <v>0</v>
      </c>
      <c r="X37" s="23">
        <f>'Bureau de vote'!AA213</f>
        <v>1</v>
      </c>
      <c r="Y37" s="211">
        <f>'Bureau de vote'!AB213</f>
        <v>2.6525198938992041E-3</v>
      </c>
      <c r="Z37" s="23">
        <f>'Bureau de vote'!AC213</f>
        <v>8</v>
      </c>
      <c r="AA37" s="211">
        <f>'Bureau de vote'!AD213</f>
        <v>2.1220159151193633E-2</v>
      </c>
      <c r="AB37" s="23">
        <f>'Bureau de vote'!AE213</f>
        <v>2</v>
      </c>
      <c r="AC37" s="211">
        <f>'Bureau de vote'!AF213</f>
        <v>5.3050397877984082E-3</v>
      </c>
      <c r="AD37" s="23">
        <f>'Bureau de vote'!AG213</f>
        <v>199</v>
      </c>
      <c r="AE37" s="211">
        <f>'Bureau de vote'!AH213</f>
        <v>0.52785145888594165</v>
      </c>
    </row>
    <row r="38" spans="1:31" s="24" customFormat="1" x14ac:dyDescent="0.15">
      <c r="A38" s="23" t="str">
        <f>'Bureau de vote'!C217</f>
        <v>RURUTU</v>
      </c>
      <c r="B38" s="83">
        <f>'Bureau de vote'!E217</f>
        <v>1986</v>
      </c>
      <c r="C38" s="83">
        <f>'Bureau de vote'!F217</f>
        <v>706</v>
      </c>
      <c r="D38" s="83">
        <f>'Bureau de vote'!G217</f>
        <v>1280</v>
      </c>
      <c r="E38" s="213">
        <f>'Bureau de vote'!H217</f>
        <v>0.64451158106747231</v>
      </c>
      <c r="F38" s="214">
        <f>'Bureau de vote'!I217</f>
        <v>18</v>
      </c>
      <c r="G38" s="213">
        <f>'Bureau de vote'!J217</f>
        <v>9.0634441087613302E-3</v>
      </c>
      <c r="H38" s="214">
        <f>'Bureau de vote'!K217</f>
        <v>10</v>
      </c>
      <c r="I38" s="214">
        <f>'Bureau de vote'!L217</f>
        <v>1252</v>
      </c>
      <c r="J38" s="23">
        <f>'Bureau de vote'!M217</f>
        <v>19</v>
      </c>
      <c r="K38" s="211">
        <f>'Bureau de vote'!N217</f>
        <v>1.5175718849840255E-2</v>
      </c>
      <c r="L38" s="23">
        <f>'Bureau de vote'!O217</f>
        <v>395</v>
      </c>
      <c r="M38" s="211">
        <f>'Bureau de vote'!P217</f>
        <v>0.31549520766773165</v>
      </c>
      <c r="N38" s="23">
        <f>'Bureau de vote'!Q217</f>
        <v>55</v>
      </c>
      <c r="O38" s="211">
        <f>'Bureau de vote'!R217</f>
        <v>4.3929712460063899E-2</v>
      </c>
      <c r="P38" s="23">
        <f>'Bureau de vote'!S217</f>
        <v>5</v>
      </c>
      <c r="Q38" s="211">
        <f>'Bureau de vote'!T217</f>
        <v>3.9936102236421724E-3</v>
      </c>
      <c r="R38" s="23">
        <f>'Bureau de vote'!U217</f>
        <v>6</v>
      </c>
      <c r="S38" s="211">
        <f>'Bureau de vote'!V217</f>
        <v>4.7923322683706068E-3</v>
      </c>
      <c r="T38" s="23">
        <f>'Bureau de vote'!W217</f>
        <v>10</v>
      </c>
      <c r="U38" s="211">
        <f>'Bureau de vote'!X217</f>
        <v>7.9872204472843447E-3</v>
      </c>
      <c r="V38" s="23">
        <f>'Bureau de vote'!Y217</f>
        <v>1</v>
      </c>
      <c r="W38" s="211">
        <f>'Bureau de vote'!Z217</f>
        <v>7.9872204472843447E-4</v>
      </c>
      <c r="X38" s="23">
        <f>'Bureau de vote'!AA217</f>
        <v>0</v>
      </c>
      <c r="Y38" s="211">
        <f>'Bureau de vote'!AB217</f>
        <v>0</v>
      </c>
      <c r="Z38" s="23">
        <f>'Bureau de vote'!AC217</f>
        <v>24</v>
      </c>
      <c r="AA38" s="211">
        <f>'Bureau de vote'!AD217</f>
        <v>1.9169329073482427E-2</v>
      </c>
      <c r="AB38" s="23">
        <f>'Bureau de vote'!AE217</f>
        <v>10</v>
      </c>
      <c r="AC38" s="211">
        <f>'Bureau de vote'!AF217</f>
        <v>7.9872204472843447E-3</v>
      </c>
      <c r="AD38" s="23">
        <f>'Bureau de vote'!AG217</f>
        <v>727</v>
      </c>
      <c r="AE38" s="211">
        <f>'Bureau de vote'!AH217</f>
        <v>0.58067092651757191</v>
      </c>
    </row>
    <row r="39" spans="1:31" s="24" customFormat="1" x14ac:dyDescent="0.15">
      <c r="A39" s="23" t="str">
        <f>'Bureau de vote'!C221</f>
        <v>TAHAA</v>
      </c>
      <c r="B39" s="83">
        <f>'Bureau de vote'!E221</f>
        <v>4637</v>
      </c>
      <c r="C39" s="83">
        <f>'Bureau de vote'!F221</f>
        <v>3191</v>
      </c>
      <c r="D39" s="83">
        <f>'Bureau de vote'!G221</f>
        <v>1446</v>
      </c>
      <c r="E39" s="213">
        <f>'Bureau de vote'!H221</f>
        <v>0.3118395514341169</v>
      </c>
      <c r="F39" s="214">
        <f>'Bureau de vote'!I221</f>
        <v>34</v>
      </c>
      <c r="G39" s="213">
        <f>'Bureau de vote'!J221</f>
        <v>7.332326935518654E-3</v>
      </c>
      <c r="H39" s="214">
        <f>'Bureau de vote'!K221</f>
        <v>83</v>
      </c>
      <c r="I39" s="214">
        <f>'Bureau de vote'!L221</f>
        <v>1329</v>
      </c>
      <c r="J39" s="23">
        <f>'Bureau de vote'!M221</f>
        <v>33</v>
      </c>
      <c r="K39" s="211">
        <f>'Bureau de vote'!N221</f>
        <v>2.4830699774266364E-2</v>
      </c>
      <c r="L39" s="23">
        <f>'Bureau de vote'!O221</f>
        <v>649</v>
      </c>
      <c r="M39" s="211">
        <f>'Bureau de vote'!P221</f>
        <v>0.48833709556057187</v>
      </c>
      <c r="N39" s="23">
        <f>'Bureau de vote'!Q221</f>
        <v>161</v>
      </c>
      <c r="O39" s="211">
        <f>'Bureau de vote'!R221</f>
        <v>0.12114371708051166</v>
      </c>
      <c r="P39" s="23">
        <f>'Bureau de vote'!S221</f>
        <v>30</v>
      </c>
      <c r="Q39" s="211">
        <f>'Bureau de vote'!T221</f>
        <v>2.2573363431151242E-2</v>
      </c>
      <c r="R39" s="23">
        <f>'Bureau de vote'!U221</f>
        <v>24</v>
      </c>
      <c r="S39" s="211">
        <f>'Bureau de vote'!V221</f>
        <v>1.8058690744920992E-2</v>
      </c>
      <c r="T39" s="23">
        <f>'Bureau de vote'!W221</f>
        <v>8</v>
      </c>
      <c r="U39" s="211">
        <f>'Bureau de vote'!X221</f>
        <v>6.0195635816403309E-3</v>
      </c>
      <c r="V39" s="23">
        <f>'Bureau de vote'!Y221</f>
        <v>9</v>
      </c>
      <c r="W39" s="211">
        <f>'Bureau de vote'!Z221</f>
        <v>6.7720090293453723E-3</v>
      </c>
      <c r="X39" s="23">
        <f>'Bureau de vote'!AA221</f>
        <v>3</v>
      </c>
      <c r="Y39" s="211">
        <f>'Bureau de vote'!AB221</f>
        <v>2.257336343115124E-3</v>
      </c>
      <c r="Z39" s="23">
        <f>'Bureau de vote'!AC221</f>
        <v>71</v>
      </c>
      <c r="AA39" s="211">
        <f>'Bureau de vote'!AD221</f>
        <v>5.3423626787057941E-2</v>
      </c>
      <c r="AB39" s="23">
        <f>'Bureau de vote'!AE221</f>
        <v>19</v>
      </c>
      <c r="AC39" s="211">
        <f>'Bureau de vote'!AF221</f>
        <v>1.4296463506395787E-2</v>
      </c>
      <c r="AD39" s="23">
        <f>'Bureau de vote'!AG221</f>
        <v>322</v>
      </c>
      <c r="AE39" s="211">
        <f>'Bureau de vote'!AH221</f>
        <v>0.24228743416102333</v>
      </c>
    </row>
    <row r="40" spans="1:31" s="24" customFormat="1" x14ac:dyDescent="0.15">
      <c r="A40" s="23" t="str">
        <f>'Bureau de vote'!C230</f>
        <v>TAHUATA</v>
      </c>
      <c r="B40" s="83">
        <f>'Bureau de vote'!E230</f>
        <v>602</v>
      </c>
      <c r="C40" s="83">
        <f>'Bureau de vote'!F230</f>
        <v>331</v>
      </c>
      <c r="D40" s="83">
        <f>'Bureau de vote'!G230</f>
        <v>271</v>
      </c>
      <c r="E40" s="213">
        <f>'Bureau de vote'!H230</f>
        <v>0.45016611295681064</v>
      </c>
      <c r="F40" s="214">
        <f>'Bureau de vote'!I230</f>
        <v>0</v>
      </c>
      <c r="G40" s="213">
        <f>'Bureau de vote'!J230</f>
        <v>0</v>
      </c>
      <c r="H40" s="214">
        <f>'Bureau de vote'!K230</f>
        <v>6</v>
      </c>
      <c r="I40" s="214">
        <f>'Bureau de vote'!L230</f>
        <v>265</v>
      </c>
      <c r="J40" s="23">
        <f>'Bureau de vote'!M230</f>
        <v>2</v>
      </c>
      <c r="K40" s="211">
        <f>'Bureau de vote'!N230</f>
        <v>7.5471698113207548E-3</v>
      </c>
      <c r="L40" s="23">
        <f>'Bureau de vote'!O230</f>
        <v>151</v>
      </c>
      <c r="M40" s="211">
        <f>'Bureau de vote'!P230</f>
        <v>0.56981132075471697</v>
      </c>
      <c r="N40" s="23">
        <f>'Bureau de vote'!Q230</f>
        <v>23</v>
      </c>
      <c r="O40" s="211">
        <f>'Bureau de vote'!R230</f>
        <v>8.6792452830188674E-2</v>
      </c>
      <c r="P40" s="23">
        <f>'Bureau de vote'!S230</f>
        <v>1</v>
      </c>
      <c r="Q40" s="211">
        <f>'Bureau de vote'!T230</f>
        <v>3.7735849056603774E-3</v>
      </c>
      <c r="R40" s="23">
        <f>'Bureau de vote'!U230</f>
        <v>3</v>
      </c>
      <c r="S40" s="211">
        <f>'Bureau de vote'!V230</f>
        <v>1.1320754716981131E-2</v>
      </c>
      <c r="T40" s="23">
        <f>'Bureau de vote'!W230</f>
        <v>1</v>
      </c>
      <c r="U40" s="211">
        <f>'Bureau de vote'!X230</f>
        <v>3.7735849056603774E-3</v>
      </c>
      <c r="V40" s="23">
        <f>'Bureau de vote'!Y230</f>
        <v>0</v>
      </c>
      <c r="W40" s="211">
        <f>'Bureau de vote'!Z230</f>
        <v>0</v>
      </c>
      <c r="X40" s="23">
        <f>'Bureau de vote'!AA230</f>
        <v>1</v>
      </c>
      <c r="Y40" s="211">
        <f>'Bureau de vote'!AB230</f>
        <v>3.7735849056603774E-3</v>
      </c>
      <c r="Z40" s="23">
        <f>'Bureau de vote'!AC230</f>
        <v>6</v>
      </c>
      <c r="AA40" s="211">
        <f>'Bureau de vote'!AD230</f>
        <v>2.2641509433962263E-2</v>
      </c>
      <c r="AB40" s="23">
        <f>'Bureau de vote'!AE230</f>
        <v>1</v>
      </c>
      <c r="AC40" s="211">
        <f>'Bureau de vote'!AF230</f>
        <v>3.7735849056603774E-3</v>
      </c>
      <c r="AD40" s="23">
        <f>'Bureau de vote'!AG230</f>
        <v>76</v>
      </c>
      <c r="AE40" s="211">
        <f>'Bureau de vote'!AH230</f>
        <v>0.28679245283018867</v>
      </c>
    </row>
    <row r="41" spans="1:31" s="24" customFormat="1" x14ac:dyDescent="0.15">
      <c r="A41" s="23" t="str">
        <f>'Bureau de vote'!C235</f>
        <v>TAIARAPU-E</v>
      </c>
      <c r="B41" s="83">
        <f>'Bureau de vote'!E235</f>
        <v>10284</v>
      </c>
      <c r="C41" s="83">
        <f>'Bureau de vote'!F235</f>
        <v>7264</v>
      </c>
      <c r="D41" s="83">
        <f>'Bureau de vote'!G235</f>
        <v>3020</v>
      </c>
      <c r="E41" s="213">
        <f>'Bureau de vote'!H235</f>
        <v>0.29366005445352006</v>
      </c>
      <c r="F41" s="214">
        <f>'Bureau de vote'!I235</f>
        <v>79</v>
      </c>
      <c r="G41" s="213">
        <f>'Bureau de vote'!J235</f>
        <v>7.6818358615324779E-3</v>
      </c>
      <c r="H41" s="214">
        <f>'Bureau de vote'!K235</f>
        <v>50</v>
      </c>
      <c r="I41" s="214">
        <f>'Bureau de vote'!L235</f>
        <v>2891</v>
      </c>
      <c r="J41" s="23">
        <f>'Bureau de vote'!M235</f>
        <v>57</v>
      </c>
      <c r="K41" s="211">
        <f>'Bureau de vote'!N235</f>
        <v>1.9716361120719474E-2</v>
      </c>
      <c r="L41" s="23">
        <f>'Bureau de vote'!O235</f>
        <v>1110</v>
      </c>
      <c r="M41" s="211">
        <f>'Bureau de vote'!P235</f>
        <v>0.38395019024558974</v>
      </c>
      <c r="N41" s="23">
        <f>'Bureau de vote'!Q235</f>
        <v>439</v>
      </c>
      <c r="O41" s="211">
        <f>'Bureau de vote'!R235</f>
        <v>0.15185057073676927</v>
      </c>
      <c r="P41" s="23">
        <f>'Bureau de vote'!S235</f>
        <v>106</v>
      </c>
      <c r="Q41" s="211">
        <f>'Bureau de vote'!T235</f>
        <v>3.6665513663092356E-2</v>
      </c>
      <c r="R41" s="23">
        <f>'Bureau de vote'!U235</f>
        <v>30</v>
      </c>
      <c r="S41" s="211">
        <f>'Bureau de vote'!V235</f>
        <v>1.0377032168799724E-2</v>
      </c>
      <c r="T41" s="23">
        <f>'Bureau de vote'!W235</f>
        <v>28</v>
      </c>
      <c r="U41" s="211">
        <f>'Bureau de vote'!X235</f>
        <v>9.6852300242130755E-3</v>
      </c>
      <c r="V41" s="23">
        <f>'Bureau de vote'!Y235</f>
        <v>2</v>
      </c>
      <c r="W41" s="211">
        <f>'Bureau de vote'!Z235</f>
        <v>6.9180214458664825E-4</v>
      </c>
      <c r="X41" s="23">
        <f>'Bureau de vote'!AA235</f>
        <v>12</v>
      </c>
      <c r="Y41" s="211">
        <f>'Bureau de vote'!AB235</f>
        <v>4.1508128675198895E-3</v>
      </c>
      <c r="Z41" s="23">
        <f>'Bureau de vote'!AC235</f>
        <v>224</v>
      </c>
      <c r="AA41" s="211">
        <f>'Bureau de vote'!AD235</f>
        <v>7.7481840193704604E-2</v>
      </c>
      <c r="AB41" s="23">
        <f>'Bureau de vote'!AE235</f>
        <v>50</v>
      </c>
      <c r="AC41" s="211">
        <f>'Bureau de vote'!AF235</f>
        <v>1.7295053614666205E-2</v>
      </c>
      <c r="AD41" s="23">
        <f>'Bureau de vote'!AG235</f>
        <v>833</v>
      </c>
      <c r="AE41" s="211">
        <f>'Bureau de vote'!AH235</f>
        <v>0.28813559322033899</v>
      </c>
    </row>
    <row r="42" spans="1:31" s="24" customFormat="1" x14ac:dyDescent="0.15">
      <c r="A42" s="23" t="str">
        <f>'Bureau de vote'!C244</f>
        <v>TAIARAPU-O</v>
      </c>
      <c r="B42" s="83">
        <f>'Bureau de vote'!E244</f>
        <v>6183</v>
      </c>
      <c r="C42" s="83">
        <f>'Bureau de vote'!F244</f>
        <v>4225</v>
      </c>
      <c r="D42" s="83">
        <f>'Bureau de vote'!G244</f>
        <v>1958</v>
      </c>
      <c r="E42" s="213">
        <f>'Bureau de vote'!H244</f>
        <v>0.31667475335597606</v>
      </c>
      <c r="F42" s="214">
        <f>'Bureau de vote'!I244</f>
        <v>38</v>
      </c>
      <c r="G42" s="213">
        <f>'Bureau de vote'!J244</f>
        <v>6.145883875141517E-3</v>
      </c>
      <c r="H42" s="214">
        <f>'Bureau de vote'!K244</f>
        <v>61</v>
      </c>
      <c r="I42" s="214">
        <f>'Bureau de vote'!L244</f>
        <v>1859</v>
      </c>
      <c r="J42" s="23">
        <f>'Bureau de vote'!M244</f>
        <v>41</v>
      </c>
      <c r="K42" s="211">
        <f>'Bureau de vote'!N244</f>
        <v>2.2054868208714364E-2</v>
      </c>
      <c r="L42" s="23">
        <f>'Bureau de vote'!O244</f>
        <v>834</v>
      </c>
      <c r="M42" s="211">
        <f>'Bureau de vote'!P244</f>
        <v>0.44862829478214095</v>
      </c>
      <c r="N42" s="23">
        <f>'Bureau de vote'!Q244</f>
        <v>278</v>
      </c>
      <c r="O42" s="211">
        <f>'Bureau de vote'!R244</f>
        <v>0.14954276492738031</v>
      </c>
      <c r="P42" s="23">
        <f>'Bureau de vote'!S244</f>
        <v>58</v>
      </c>
      <c r="Q42" s="211">
        <f>'Bureau de vote'!T244</f>
        <v>3.1199569661108123E-2</v>
      </c>
      <c r="R42" s="23">
        <f>'Bureau de vote'!U244</f>
        <v>15</v>
      </c>
      <c r="S42" s="211">
        <f>'Bureau de vote'!V244</f>
        <v>8.0688542227003758E-3</v>
      </c>
      <c r="T42" s="23">
        <f>'Bureau de vote'!W244</f>
        <v>14</v>
      </c>
      <c r="U42" s="211">
        <f>'Bureau de vote'!X244</f>
        <v>7.5309306078536848E-3</v>
      </c>
      <c r="V42" s="23">
        <f>'Bureau de vote'!Y244</f>
        <v>5</v>
      </c>
      <c r="W42" s="211">
        <f>'Bureau de vote'!Z244</f>
        <v>2.6896180742334587E-3</v>
      </c>
      <c r="X42" s="23">
        <f>'Bureau de vote'!AA244</f>
        <v>7</v>
      </c>
      <c r="Y42" s="211">
        <f>'Bureau de vote'!AB244</f>
        <v>3.7654653039268424E-3</v>
      </c>
      <c r="Z42" s="23">
        <f>'Bureau de vote'!AC244</f>
        <v>134</v>
      </c>
      <c r="AA42" s="211">
        <f>'Bureau de vote'!AD244</f>
        <v>7.2081764389456696E-2</v>
      </c>
      <c r="AB42" s="23">
        <f>'Bureau de vote'!AE244</f>
        <v>18</v>
      </c>
      <c r="AC42" s="211">
        <f>'Bureau de vote'!AF244</f>
        <v>9.6826250672404513E-3</v>
      </c>
      <c r="AD42" s="23">
        <f>'Bureau de vote'!AG244</f>
        <v>455</v>
      </c>
      <c r="AE42" s="211">
        <f>'Bureau de vote'!AH244</f>
        <v>0.24475524475524477</v>
      </c>
    </row>
    <row r="43" spans="1:31" s="24" customFormat="1" x14ac:dyDescent="0.15">
      <c r="A43" s="23" t="str">
        <f>'Bureau de vote'!C248</f>
        <v>TAKAROA</v>
      </c>
      <c r="B43" s="83">
        <f>'Bureau de vote'!E248</f>
        <v>1297</v>
      </c>
      <c r="C43" s="83">
        <f>'Bureau de vote'!F248</f>
        <v>604</v>
      </c>
      <c r="D43" s="83">
        <f>'Bureau de vote'!G248</f>
        <v>693</v>
      </c>
      <c r="E43" s="213">
        <f>'Bureau de vote'!H248</f>
        <v>0.53430994602929838</v>
      </c>
      <c r="F43" s="214">
        <f>'Bureau de vote'!I248</f>
        <v>27</v>
      </c>
      <c r="G43" s="213">
        <f>'Bureau de vote'!J248</f>
        <v>2.081727062451812E-2</v>
      </c>
      <c r="H43" s="214">
        <f>'Bureau de vote'!K248</f>
        <v>10</v>
      </c>
      <c r="I43" s="214">
        <f>'Bureau de vote'!L248</f>
        <v>656</v>
      </c>
      <c r="J43" s="23">
        <f>'Bureau de vote'!M248</f>
        <v>10</v>
      </c>
      <c r="K43" s="211">
        <f>'Bureau de vote'!N248</f>
        <v>1.524390243902439E-2</v>
      </c>
      <c r="L43" s="23">
        <f>'Bureau de vote'!O248</f>
        <v>190</v>
      </c>
      <c r="M43" s="211">
        <f>'Bureau de vote'!P248</f>
        <v>0.28963414634146339</v>
      </c>
      <c r="N43" s="23">
        <f>'Bureau de vote'!Q248</f>
        <v>29</v>
      </c>
      <c r="O43" s="211">
        <f>'Bureau de vote'!R248</f>
        <v>4.4207317073170729E-2</v>
      </c>
      <c r="P43" s="23">
        <f>'Bureau de vote'!S248</f>
        <v>8</v>
      </c>
      <c r="Q43" s="211">
        <f>'Bureau de vote'!T248</f>
        <v>1.2195121951219513E-2</v>
      </c>
      <c r="R43" s="23">
        <f>'Bureau de vote'!U248</f>
        <v>3</v>
      </c>
      <c r="S43" s="211">
        <f>'Bureau de vote'!V248</f>
        <v>4.5731707317073168E-3</v>
      </c>
      <c r="T43" s="23">
        <f>'Bureau de vote'!W248</f>
        <v>2</v>
      </c>
      <c r="U43" s="211">
        <f>'Bureau de vote'!X248</f>
        <v>3.0487804878048782E-3</v>
      </c>
      <c r="V43" s="23">
        <f>'Bureau de vote'!Y248</f>
        <v>0</v>
      </c>
      <c r="W43" s="211">
        <f>'Bureau de vote'!Z248</f>
        <v>0</v>
      </c>
      <c r="X43" s="23">
        <f>'Bureau de vote'!AA248</f>
        <v>6</v>
      </c>
      <c r="Y43" s="211">
        <f>'Bureau de vote'!AB248</f>
        <v>9.1463414634146336E-3</v>
      </c>
      <c r="Z43" s="23">
        <f>'Bureau de vote'!AC248</f>
        <v>32</v>
      </c>
      <c r="AA43" s="211">
        <f>'Bureau de vote'!AD248</f>
        <v>4.878048780487805E-2</v>
      </c>
      <c r="AB43" s="23">
        <f>'Bureau de vote'!AE248</f>
        <v>1</v>
      </c>
      <c r="AC43" s="211">
        <f>'Bureau de vote'!AF248</f>
        <v>1.5243902439024391E-3</v>
      </c>
      <c r="AD43" s="23">
        <f>'Bureau de vote'!AG248</f>
        <v>375</v>
      </c>
      <c r="AE43" s="211">
        <f>'Bureau de vote'!AH248</f>
        <v>0.57164634146341464</v>
      </c>
    </row>
    <row r="44" spans="1:31" s="24" customFormat="1" x14ac:dyDescent="0.15">
      <c r="A44" s="23" t="str">
        <f>'Bureau de vote'!C251</f>
        <v>TAPUTAPUATEA</v>
      </c>
      <c r="B44" s="83">
        <f>'Bureau de vote'!E251</f>
        <v>3841</v>
      </c>
      <c r="C44" s="83">
        <f>'Bureau de vote'!F251</f>
        <v>2026</v>
      </c>
      <c r="D44" s="83">
        <f>'Bureau de vote'!G251</f>
        <v>1815</v>
      </c>
      <c r="E44" s="213">
        <f>'Bureau de vote'!H251</f>
        <v>0.47253319448060399</v>
      </c>
      <c r="F44" s="214">
        <f>'Bureau de vote'!I251</f>
        <v>27</v>
      </c>
      <c r="G44" s="213">
        <f>'Bureau de vote'!J251</f>
        <v>7.0294194220255138E-3</v>
      </c>
      <c r="H44" s="214">
        <f>'Bureau de vote'!K251</f>
        <v>64</v>
      </c>
      <c r="I44" s="214">
        <f>'Bureau de vote'!L251</f>
        <v>1724</v>
      </c>
      <c r="J44" s="23">
        <f>'Bureau de vote'!M251</f>
        <v>42</v>
      </c>
      <c r="K44" s="211">
        <f>'Bureau de vote'!N251</f>
        <v>2.4361948955916472E-2</v>
      </c>
      <c r="L44" s="23">
        <f>'Bureau de vote'!O251</f>
        <v>686</v>
      </c>
      <c r="M44" s="211">
        <f>'Bureau de vote'!P251</f>
        <v>0.39791183294663574</v>
      </c>
      <c r="N44" s="23">
        <f>'Bureau de vote'!Q251</f>
        <v>180</v>
      </c>
      <c r="O44" s="211">
        <f>'Bureau de vote'!R251</f>
        <v>0.10440835266821345</v>
      </c>
      <c r="P44" s="23">
        <f>'Bureau de vote'!S251</f>
        <v>42</v>
      </c>
      <c r="Q44" s="211">
        <f>'Bureau de vote'!T251</f>
        <v>2.4361948955916472E-2</v>
      </c>
      <c r="R44" s="23">
        <f>'Bureau de vote'!U251</f>
        <v>15</v>
      </c>
      <c r="S44" s="211">
        <f>'Bureau de vote'!V251</f>
        <v>8.7006960556844544E-3</v>
      </c>
      <c r="T44" s="23">
        <f>'Bureau de vote'!W251</f>
        <v>18</v>
      </c>
      <c r="U44" s="211">
        <f>'Bureau de vote'!X251</f>
        <v>1.0440835266821345E-2</v>
      </c>
      <c r="V44" s="23">
        <f>'Bureau de vote'!Y251</f>
        <v>3</v>
      </c>
      <c r="W44" s="211">
        <f>'Bureau de vote'!Z251</f>
        <v>1.7401392111368909E-3</v>
      </c>
      <c r="X44" s="23">
        <f>'Bureau de vote'!AA251</f>
        <v>8</v>
      </c>
      <c r="Y44" s="211">
        <f>'Bureau de vote'!AB251</f>
        <v>4.6403712296983757E-3</v>
      </c>
      <c r="Z44" s="23">
        <f>'Bureau de vote'!AC251</f>
        <v>146</v>
      </c>
      <c r="AA44" s="211">
        <f>'Bureau de vote'!AD251</f>
        <v>8.4686774941995363E-2</v>
      </c>
      <c r="AB44" s="23">
        <f>'Bureau de vote'!AE251</f>
        <v>23</v>
      </c>
      <c r="AC44" s="211">
        <f>'Bureau de vote'!AF251</f>
        <v>1.334106728538283E-2</v>
      </c>
      <c r="AD44" s="23">
        <f>'Bureau de vote'!AG251</f>
        <v>561</v>
      </c>
      <c r="AE44" s="211">
        <f>'Bureau de vote'!AH251</f>
        <v>0.32540603248259858</v>
      </c>
    </row>
    <row r="45" spans="1:31" s="24" customFormat="1" x14ac:dyDescent="0.15">
      <c r="A45" s="23" t="str">
        <f>'Bureau de vote'!C256</f>
        <v>TATAKOTO</v>
      </c>
      <c r="B45" s="83">
        <f>'Bureau de vote'!E256</f>
        <v>205</v>
      </c>
      <c r="C45" s="83">
        <f>'Bureau de vote'!F256</f>
        <v>88</v>
      </c>
      <c r="D45" s="83">
        <f>'Bureau de vote'!G256</f>
        <v>117</v>
      </c>
      <c r="E45" s="213">
        <f>'Bureau de vote'!H256</f>
        <v>0.57073170731707312</v>
      </c>
      <c r="F45" s="214">
        <f>'Bureau de vote'!I256</f>
        <v>1</v>
      </c>
      <c r="G45" s="213">
        <f>'Bureau de vote'!J256</f>
        <v>4.8780487804878049E-3</v>
      </c>
      <c r="H45" s="214">
        <f>'Bureau de vote'!K256</f>
        <v>1</v>
      </c>
      <c r="I45" s="214">
        <f>'Bureau de vote'!L256</f>
        <v>115</v>
      </c>
      <c r="J45" s="23">
        <f>'Bureau de vote'!M256</f>
        <v>2</v>
      </c>
      <c r="K45" s="211">
        <f>'Bureau de vote'!N256</f>
        <v>1.7391304347826087E-2</v>
      </c>
      <c r="L45" s="23">
        <f>'Bureau de vote'!O256</f>
        <v>86</v>
      </c>
      <c r="M45" s="211">
        <f>'Bureau de vote'!P256</f>
        <v>0.74782608695652175</v>
      </c>
      <c r="N45" s="23">
        <f>'Bureau de vote'!Q256</f>
        <v>4</v>
      </c>
      <c r="O45" s="211">
        <f>'Bureau de vote'!R256</f>
        <v>3.4782608695652174E-2</v>
      </c>
      <c r="P45" s="23">
        <f>'Bureau de vote'!S256</f>
        <v>2</v>
      </c>
      <c r="Q45" s="211">
        <f>'Bureau de vote'!T256</f>
        <v>1.7391304347826087E-2</v>
      </c>
      <c r="R45" s="23">
        <f>'Bureau de vote'!U256</f>
        <v>1</v>
      </c>
      <c r="S45" s="211">
        <f>'Bureau de vote'!V256</f>
        <v>8.6956521739130436E-3</v>
      </c>
      <c r="T45" s="23">
        <f>'Bureau de vote'!W256</f>
        <v>3</v>
      </c>
      <c r="U45" s="211">
        <f>'Bureau de vote'!X256</f>
        <v>2.6086956521739129E-2</v>
      </c>
      <c r="V45" s="23">
        <f>'Bureau de vote'!Y256</f>
        <v>0</v>
      </c>
      <c r="W45" s="211">
        <f>'Bureau de vote'!Z256</f>
        <v>0</v>
      </c>
      <c r="X45" s="23">
        <f>'Bureau de vote'!AA256</f>
        <v>0</v>
      </c>
      <c r="Y45" s="211">
        <f>'Bureau de vote'!AB256</f>
        <v>0</v>
      </c>
      <c r="Z45" s="23">
        <f>'Bureau de vote'!AC256</f>
        <v>5</v>
      </c>
      <c r="AA45" s="211">
        <f>'Bureau de vote'!AD256</f>
        <v>4.3478260869565216E-2</v>
      </c>
      <c r="AB45" s="23">
        <f>'Bureau de vote'!AE256</f>
        <v>0</v>
      </c>
      <c r="AC45" s="211">
        <f>'Bureau de vote'!AF256</f>
        <v>0</v>
      </c>
      <c r="AD45" s="23">
        <f>'Bureau de vote'!AG256</f>
        <v>12</v>
      </c>
      <c r="AE45" s="211">
        <f>'Bureau de vote'!AH256</f>
        <v>0.10434782608695652</v>
      </c>
    </row>
    <row r="46" spans="1:31" s="24" customFormat="1" x14ac:dyDescent="0.15">
      <c r="A46" s="23" t="str">
        <f>'Bureau de vote'!C258</f>
        <v>TEVA I UTA</v>
      </c>
      <c r="B46" s="83">
        <f>'Bureau de vote'!E258</f>
        <v>7250</v>
      </c>
      <c r="C46" s="83">
        <f>'Bureau de vote'!F258</f>
        <v>4890</v>
      </c>
      <c r="D46" s="83">
        <f>'Bureau de vote'!G258</f>
        <v>2360</v>
      </c>
      <c r="E46" s="213">
        <f>'Bureau de vote'!H258</f>
        <v>0.32551724137931032</v>
      </c>
      <c r="F46" s="214">
        <f>'Bureau de vote'!I258</f>
        <v>22</v>
      </c>
      <c r="G46" s="213">
        <f>'Bureau de vote'!J258</f>
        <v>3.0344827586206895E-3</v>
      </c>
      <c r="H46" s="214">
        <f>'Bureau de vote'!K258</f>
        <v>80</v>
      </c>
      <c r="I46" s="214">
        <f>'Bureau de vote'!L258</f>
        <v>2258</v>
      </c>
      <c r="J46" s="23">
        <f>'Bureau de vote'!M258</f>
        <v>34</v>
      </c>
      <c r="K46" s="211">
        <f>'Bureau de vote'!N258</f>
        <v>1.5057573073516387E-2</v>
      </c>
      <c r="L46" s="23">
        <f>'Bureau de vote'!O258</f>
        <v>965</v>
      </c>
      <c r="M46" s="211">
        <f>'Bureau de vote'!P258</f>
        <v>0.42736935341009741</v>
      </c>
      <c r="N46" s="23">
        <f>'Bureau de vote'!Q258</f>
        <v>284</v>
      </c>
      <c r="O46" s="211">
        <f>'Bureau de vote'!R258</f>
        <v>0.12577502214348982</v>
      </c>
      <c r="P46" s="23">
        <f>'Bureau de vote'!S258</f>
        <v>50</v>
      </c>
      <c r="Q46" s="211">
        <f>'Bureau de vote'!T258</f>
        <v>2.2143489813994686E-2</v>
      </c>
      <c r="R46" s="23">
        <f>'Bureau de vote'!U258</f>
        <v>19</v>
      </c>
      <c r="S46" s="211">
        <f>'Bureau de vote'!V258</f>
        <v>8.4145261293179802E-3</v>
      </c>
      <c r="T46" s="23">
        <f>'Bureau de vote'!W258</f>
        <v>23</v>
      </c>
      <c r="U46" s="211">
        <f>'Bureau de vote'!X258</f>
        <v>1.0186005314437556E-2</v>
      </c>
      <c r="V46" s="23">
        <f>'Bureau de vote'!Y258</f>
        <v>8</v>
      </c>
      <c r="W46" s="211">
        <f>'Bureau de vote'!Z258</f>
        <v>3.5429583702391498E-3</v>
      </c>
      <c r="X46" s="23">
        <f>'Bureau de vote'!AA258</f>
        <v>6</v>
      </c>
      <c r="Y46" s="211">
        <f>'Bureau de vote'!AB258</f>
        <v>2.6572187776793621E-3</v>
      </c>
      <c r="Z46" s="23">
        <f>'Bureau de vote'!AC258</f>
        <v>158</v>
      </c>
      <c r="AA46" s="211">
        <f>'Bureau de vote'!AD258</f>
        <v>6.997342781222321E-2</v>
      </c>
      <c r="AB46" s="23">
        <f>'Bureau de vote'!AE258</f>
        <v>21</v>
      </c>
      <c r="AC46" s="211">
        <f>'Bureau de vote'!AF258</f>
        <v>9.3002657218777679E-3</v>
      </c>
      <c r="AD46" s="23">
        <f>'Bureau de vote'!AG258</f>
        <v>690</v>
      </c>
      <c r="AE46" s="211">
        <f>'Bureau de vote'!AH258</f>
        <v>0.30558015943312666</v>
      </c>
    </row>
    <row r="47" spans="1:31" s="24" customFormat="1" x14ac:dyDescent="0.15">
      <c r="A47" s="23" t="str">
        <f>'Bureau de vote'!C263</f>
        <v>TUBUAI</v>
      </c>
      <c r="B47" s="83">
        <f>'Bureau de vote'!E263</f>
        <v>1637</v>
      </c>
      <c r="C47" s="83">
        <f>'Bureau de vote'!F263</f>
        <v>757</v>
      </c>
      <c r="D47" s="83">
        <f>'Bureau de vote'!G263</f>
        <v>880</v>
      </c>
      <c r="E47" s="213">
        <f>'Bureau de vote'!H263</f>
        <v>0.53756872327428218</v>
      </c>
      <c r="F47" s="214">
        <f>'Bureau de vote'!I263</f>
        <v>26</v>
      </c>
      <c r="G47" s="213">
        <f>'Bureau de vote'!J263</f>
        <v>1.588271227855834E-2</v>
      </c>
      <c r="H47" s="214">
        <f>'Bureau de vote'!K263</f>
        <v>22</v>
      </c>
      <c r="I47" s="214">
        <f>'Bureau de vote'!L263</f>
        <v>832</v>
      </c>
      <c r="J47" s="23">
        <f>'Bureau de vote'!M263</f>
        <v>14</v>
      </c>
      <c r="K47" s="211">
        <f>'Bureau de vote'!N263</f>
        <v>1.6826923076923076E-2</v>
      </c>
      <c r="L47" s="23">
        <f>'Bureau de vote'!O263</f>
        <v>384</v>
      </c>
      <c r="M47" s="211">
        <f>'Bureau de vote'!P263</f>
        <v>0.46153846153846156</v>
      </c>
      <c r="N47" s="23">
        <f>'Bureau de vote'!Q263</f>
        <v>45</v>
      </c>
      <c r="O47" s="211">
        <f>'Bureau de vote'!R263</f>
        <v>5.4086538461538464E-2</v>
      </c>
      <c r="P47" s="23">
        <f>'Bureau de vote'!S263</f>
        <v>18</v>
      </c>
      <c r="Q47" s="211">
        <f>'Bureau de vote'!T263</f>
        <v>2.1634615384615384E-2</v>
      </c>
      <c r="R47" s="23">
        <f>'Bureau de vote'!U263</f>
        <v>2</v>
      </c>
      <c r="S47" s="211">
        <f>'Bureau de vote'!V263</f>
        <v>2.403846153846154E-3</v>
      </c>
      <c r="T47" s="23">
        <f>'Bureau de vote'!W263</f>
        <v>8</v>
      </c>
      <c r="U47" s="211">
        <f>'Bureau de vote'!X263</f>
        <v>9.6153846153846159E-3</v>
      </c>
      <c r="V47" s="23">
        <f>'Bureau de vote'!Y263</f>
        <v>1</v>
      </c>
      <c r="W47" s="211">
        <f>'Bureau de vote'!Z263</f>
        <v>1.201923076923077E-3</v>
      </c>
      <c r="X47" s="23">
        <f>'Bureau de vote'!AA263</f>
        <v>2</v>
      </c>
      <c r="Y47" s="211">
        <f>'Bureau de vote'!AB263</f>
        <v>2.403846153846154E-3</v>
      </c>
      <c r="Z47" s="23">
        <f>'Bureau de vote'!AC263</f>
        <v>29</v>
      </c>
      <c r="AA47" s="211">
        <f>'Bureau de vote'!AD263</f>
        <v>3.4855769230769232E-2</v>
      </c>
      <c r="AB47" s="23">
        <f>'Bureau de vote'!AE263</f>
        <v>23</v>
      </c>
      <c r="AC47" s="211">
        <f>'Bureau de vote'!AF263</f>
        <v>2.7644230769230768E-2</v>
      </c>
      <c r="AD47" s="23">
        <f>'Bureau de vote'!AG263</f>
        <v>306</v>
      </c>
      <c r="AE47" s="211">
        <f>'Bureau de vote'!AH263</f>
        <v>0.36778846153846156</v>
      </c>
    </row>
    <row r="48" spans="1:31" s="24" customFormat="1" x14ac:dyDescent="0.15">
      <c r="A48" s="23" t="str">
        <f>'Bureau de vote'!C267</f>
        <v>TUMARAA</v>
      </c>
      <c r="B48" s="83">
        <f>'Bureau de vote'!E267</f>
        <v>3107</v>
      </c>
      <c r="C48" s="83">
        <f>'Bureau de vote'!F267</f>
        <v>1589</v>
      </c>
      <c r="D48" s="83">
        <f>'Bureau de vote'!G267</f>
        <v>1518</v>
      </c>
      <c r="E48" s="213">
        <f>'Bureau de vote'!H267</f>
        <v>0.48857418731895719</v>
      </c>
      <c r="F48" s="214">
        <f>'Bureau de vote'!I267</f>
        <v>20</v>
      </c>
      <c r="G48" s="213">
        <f>'Bureau de vote'!J267</f>
        <v>6.4370775667846793E-3</v>
      </c>
      <c r="H48" s="214">
        <f>'Bureau de vote'!K267</f>
        <v>22</v>
      </c>
      <c r="I48" s="214">
        <f>'Bureau de vote'!L267</f>
        <v>1476</v>
      </c>
      <c r="J48" s="23">
        <f>'Bureau de vote'!M267</f>
        <v>26</v>
      </c>
      <c r="K48" s="211">
        <f>'Bureau de vote'!N267</f>
        <v>1.7615176151761516E-2</v>
      </c>
      <c r="L48" s="23">
        <f>'Bureau de vote'!O267</f>
        <v>448</v>
      </c>
      <c r="M48" s="211">
        <f>'Bureau de vote'!P267</f>
        <v>0.30352303523035229</v>
      </c>
      <c r="N48" s="23">
        <f>'Bureau de vote'!Q267</f>
        <v>99</v>
      </c>
      <c r="O48" s="211">
        <f>'Bureau de vote'!R267</f>
        <v>6.7073170731707321E-2</v>
      </c>
      <c r="P48" s="23">
        <f>'Bureau de vote'!S267</f>
        <v>32</v>
      </c>
      <c r="Q48" s="211">
        <f>'Bureau de vote'!T267</f>
        <v>2.1680216802168022E-2</v>
      </c>
      <c r="R48" s="23">
        <f>'Bureau de vote'!U267</f>
        <v>5</v>
      </c>
      <c r="S48" s="211">
        <f>'Bureau de vote'!V267</f>
        <v>3.3875338753387536E-3</v>
      </c>
      <c r="T48" s="23">
        <f>'Bureau de vote'!W267</f>
        <v>8</v>
      </c>
      <c r="U48" s="211">
        <f>'Bureau de vote'!X267</f>
        <v>5.4200542005420054E-3</v>
      </c>
      <c r="V48" s="23">
        <f>'Bureau de vote'!Y267</f>
        <v>3</v>
      </c>
      <c r="W48" s="211">
        <f>'Bureau de vote'!Z267</f>
        <v>2.0325203252032522E-3</v>
      </c>
      <c r="X48" s="23">
        <f>'Bureau de vote'!AA267</f>
        <v>4</v>
      </c>
      <c r="Y48" s="211">
        <f>'Bureau de vote'!AB267</f>
        <v>2.7100271002710027E-3</v>
      </c>
      <c r="Z48" s="23">
        <f>'Bureau de vote'!AC267</f>
        <v>57</v>
      </c>
      <c r="AA48" s="211">
        <f>'Bureau de vote'!AD267</f>
        <v>3.8617886178861791E-2</v>
      </c>
      <c r="AB48" s="23">
        <f>'Bureau de vote'!AE267</f>
        <v>12</v>
      </c>
      <c r="AC48" s="211">
        <f>'Bureau de vote'!AF267</f>
        <v>8.130081300813009E-3</v>
      </c>
      <c r="AD48" s="23">
        <f>'Bureau de vote'!AG267</f>
        <v>782</v>
      </c>
      <c r="AE48" s="211">
        <f>'Bureau de vote'!AH267</f>
        <v>0.52981029810298108</v>
      </c>
    </row>
    <row r="49" spans="1:31" s="24" customFormat="1" x14ac:dyDescent="0.15">
      <c r="A49" s="23" t="str">
        <f>'Bureau de vote'!C273</f>
        <v>TUREIA</v>
      </c>
      <c r="B49" s="83">
        <f>'Bureau de vote'!E273</f>
        <v>237</v>
      </c>
      <c r="C49" s="83">
        <f>'Bureau de vote'!F273</f>
        <v>147</v>
      </c>
      <c r="D49" s="83">
        <f>'Bureau de vote'!G273</f>
        <v>90</v>
      </c>
      <c r="E49" s="213">
        <f>'Bureau de vote'!H273</f>
        <v>0.379746835443038</v>
      </c>
      <c r="F49" s="214">
        <f>'Bureau de vote'!I273</f>
        <v>4</v>
      </c>
      <c r="G49" s="213">
        <f>'Bureau de vote'!J273</f>
        <v>1.6877637130801686E-2</v>
      </c>
      <c r="H49" s="214">
        <f>'Bureau de vote'!K273</f>
        <v>2</v>
      </c>
      <c r="I49" s="214">
        <f>'Bureau de vote'!L273</f>
        <v>84</v>
      </c>
      <c r="J49" s="23">
        <f>'Bureau de vote'!M273</f>
        <v>1</v>
      </c>
      <c r="K49" s="211">
        <f>'Bureau de vote'!N273</f>
        <v>1.1904761904761904E-2</v>
      </c>
      <c r="L49" s="23">
        <f>'Bureau de vote'!O273</f>
        <v>29</v>
      </c>
      <c r="M49" s="211">
        <f>'Bureau de vote'!P273</f>
        <v>0.34523809523809523</v>
      </c>
      <c r="N49" s="23">
        <f>'Bureau de vote'!Q273</f>
        <v>1</v>
      </c>
      <c r="O49" s="211">
        <f>'Bureau de vote'!R273</f>
        <v>1.1904761904761904E-2</v>
      </c>
      <c r="P49" s="23">
        <f>'Bureau de vote'!S273</f>
        <v>2</v>
      </c>
      <c r="Q49" s="211">
        <f>'Bureau de vote'!T273</f>
        <v>2.3809523809523808E-2</v>
      </c>
      <c r="R49" s="23">
        <f>'Bureau de vote'!U273</f>
        <v>2</v>
      </c>
      <c r="S49" s="211">
        <f>'Bureau de vote'!V273</f>
        <v>2.3809523809523808E-2</v>
      </c>
      <c r="T49" s="23">
        <f>'Bureau de vote'!W273</f>
        <v>0</v>
      </c>
      <c r="U49" s="211">
        <f>'Bureau de vote'!X273</f>
        <v>0</v>
      </c>
      <c r="V49" s="23">
        <f>'Bureau de vote'!Y273</f>
        <v>1</v>
      </c>
      <c r="W49" s="211">
        <f>'Bureau de vote'!Z273</f>
        <v>1.1904761904761904E-2</v>
      </c>
      <c r="X49" s="23">
        <f>'Bureau de vote'!AA273</f>
        <v>0</v>
      </c>
      <c r="Y49" s="211">
        <f>'Bureau de vote'!AB273</f>
        <v>0</v>
      </c>
      <c r="Z49" s="23">
        <f>'Bureau de vote'!AC273</f>
        <v>5</v>
      </c>
      <c r="AA49" s="211">
        <f>'Bureau de vote'!AD273</f>
        <v>5.9523809523809521E-2</v>
      </c>
      <c r="AB49" s="23">
        <f>'Bureau de vote'!AE273</f>
        <v>0</v>
      </c>
      <c r="AC49" s="211">
        <f>'Bureau de vote'!AF273</f>
        <v>0</v>
      </c>
      <c r="AD49" s="23">
        <f>'Bureau de vote'!AG273</f>
        <v>43</v>
      </c>
      <c r="AE49" s="211">
        <f>'Bureau de vote'!AH273</f>
        <v>0.51190476190476186</v>
      </c>
    </row>
    <row r="50" spans="1:31" s="24" customFormat="1" x14ac:dyDescent="0.15">
      <c r="A50" s="23" t="str">
        <f>'Bureau de vote'!C275</f>
        <v>UA HUKA</v>
      </c>
      <c r="B50" s="83">
        <f>'Bureau de vote'!E275</f>
        <v>525</v>
      </c>
      <c r="C50" s="83">
        <f>'Bureau de vote'!F275</f>
        <v>177</v>
      </c>
      <c r="D50" s="83">
        <f>'Bureau de vote'!G275</f>
        <v>348</v>
      </c>
      <c r="E50" s="213">
        <f>'Bureau de vote'!H275</f>
        <v>0.66285714285714281</v>
      </c>
      <c r="F50" s="214">
        <f>'Bureau de vote'!I275</f>
        <v>1</v>
      </c>
      <c r="G50" s="213">
        <f>'Bureau de vote'!J275</f>
        <v>1.9047619047619048E-3</v>
      </c>
      <c r="H50" s="214">
        <f>'Bureau de vote'!K275</f>
        <v>6</v>
      </c>
      <c r="I50" s="214">
        <f>'Bureau de vote'!L275</f>
        <v>341</v>
      </c>
      <c r="J50" s="23">
        <f>'Bureau de vote'!M275</f>
        <v>3</v>
      </c>
      <c r="K50" s="211">
        <f>'Bureau de vote'!N275</f>
        <v>8.7976539589442824E-3</v>
      </c>
      <c r="L50" s="23">
        <f>'Bureau de vote'!O275</f>
        <v>36</v>
      </c>
      <c r="M50" s="211">
        <f>'Bureau de vote'!P275</f>
        <v>0.10557184750733138</v>
      </c>
      <c r="N50" s="23">
        <f>'Bureau de vote'!Q275</f>
        <v>8</v>
      </c>
      <c r="O50" s="211">
        <f>'Bureau de vote'!R275</f>
        <v>2.3460410557184751E-2</v>
      </c>
      <c r="P50" s="23">
        <f>'Bureau de vote'!S275</f>
        <v>3</v>
      </c>
      <c r="Q50" s="211">
        <f>'Bureau de vote'!T275</f>
        <v>8.7976539589442824E-3</v>
      </c>
      <c r="R50" s="23">
        <f>'Bureau de vote'!U275</f>
        <v>1</v>
      </c>
      <c r="S50" s="211">
        <f>'Bureau de vote'!V275</f>
        <v>2.9325513196480938E-3</v>
      </c>
      <c r="T50" s="23">
        <f>'Bureau de vote'!W275</f>
        <v>0</v>
      </c>
      <c r="U50" s="211">
        <f>'Bureau de vote'!X275</f>
        <v>0</v>
      </c>
      <c r="V50" s="23">
        <f>'Bureau de vote'!Y275</f>
        <v>0</v>
      </c>
      <c r="W50" s="211">
        <f>'Bureau de vote'!Z275</f>
        <v>0</v>
      </c>
      <c r="X50" s="23">
        <f>'Bureau de vote'!AA275</f>
        <v>1</v>
      </c>
      <c r="Y50" s="211">
        <f>'Bureau de vote'!AB275</f>
        <v>2.9325513196480938E-3</v>
      </c>
      <c r="Z50" s="23">
        <f>'Bureau de vote'!AC275</f>
        <v>2</v>
      </c>
      <c r="AA50" s="211">
        <f>'Bureau de vote'!AD275</f>
        <v>5.8651026392961877E-3</v>
      </c>
      <c r="AB50" s="23">
        <f>'Bureau de vote'!AE275</f>
        <v>1</v>
      </c>
      <c r="AC50" s="211">
        <f>'Bureau de vote'!AF275</f>
        <v>2.9325513196480938E-3</v>
      </c>
      <c r="AD50" s="23">
        <f>'Bureau de vote'!AG275</f>
        <v>286</v>
      </c>
      <c r="AE50" s="211">
        <f>'Bureau de vote'!AH275</f>
        <v>0.83870967741935487</v>
      </c>
    </row>
    <row r="51" spans="1:31" s="24" customFormat="1" x14ac:dyDescent="0.15">
      <c r="A51" s="23" t="str">
        <f>'Bureau de vote'!C278</f>
        <v>UA POU</v>
      </c>
      <c r="B51" s="83">
        <f>'Bureau de vote'!E278</f>
        <v>1564</v>
      </c>
      <c r="C51" s="83">
        <f>'Bureau de vote'!F278</f>
        <v>838</v>
      </c>
      <c r="D51" s="83">
        <f>'Bureau de vote'!G278</f>
        <v>726</v>
      </c>
      <c r="E51" s="213">
        <f>'Bureau de vote'!H278</f>
        <v>0.46419437340153452</v>
      </c>
      <c r="F51" s="214">
        <f>'Bureau de vote'!I278</f>
        <v>6</v>
      </c>
      <c r="G51" s="213">
        <f>'Bureau de vote'!J278</f>
        <v>3.8363171355498722E-3</v>
      </c>
      <c r="H51" s="214">
        <f>'Bureau de vote'!K278</f>
        <v>13</v>
      </c>
      <c r="I51" s="214">
        <f>'Bureau de vote'!L278</f>
        <v>707</v>
      </c>
      <c r="J51" s="23">
        <f>'Bureau de vote'!M278</f>
        <v>18</v>
      </c>
      <c r="K51" s="211">
        <f>'Bureau de vote'!N278</f>
        <v>2.5459688826025461E-2</v>
      </c>
      <c r="L51" s="23">
        <f>'Bureau de vote'!O278</f>
        <v>249</v>
      </c>
      <c r="M51" s="211">
        <f>'Bureau de vote'!P278</f>
        <v>0.3521923620933522</v>
      </c>
      <c r="N51" s="23">
        <f>'Bureau de vote'!Q278</f>
        <v>59</v>
      </c>
      <c r="O51" s="211">
        <f>'Bureau de vote'!R278</f>
        <v>8.3451202263083446E-2</v>
      </c>
      <c r="P51" s="23">
        <f>'Bureau de vote'!S278</f>
        <v>12</v>
      </c>
      <c r="Q51" s="211">
        <f>'Bureau de vote'!T278</f>
        <v>1.6973125884016973E-2</v>
      </c>
      <c r="R51" s="23">
        <f>'Bureau de vote'!U278</f>
        <v>16</v>
      </c>
      <c r="S51" s="211">
        <f>'Bureau de vote'!V278</f>
        <v>2.2630834512022632E-2</v>
      </c>
      <c r="T51" s="23">
        <f>'Bureau de vote'!W278</f>
        <v>12</v>
      </c>
      <c r="U51" s="211">
        <f>'Bureau de vote'!X278</f>
        <v>1.6973125884016973E-2</v>
      </c>
      <c r="V51" s="23">
        <f>'Bureau de vote'!Y278</f>
        <v>3</v>
      </c>
      <c r="W51" s="211">
        <f>'Bureau de vote'!Z278</f>
        <v>4.2432814710042432E-3</v>
      </c>
      <c r="X51" s="23">
        <f>'Bureau de vote'!AA278</f>
        <v>2</v>
      </c>
      <c r="Y51" s="211">
        <f>'Bureau de vote'!AB278</f>
        <v>2.828854314002829E-3</v>
      </c>
      <c r="Z51" s="23">
        <f>'Bureau de vote'!AC278</f>
        <v>49</v>
      </c>
      <c r="AA51" s="211">
        <f>'Bureau de vote'!AD278</f>
        <v>6.9306930693069313E-2</v>
      </c>
      <c r="AB51" s="23">
        <f>'Bureau de vote'!AE278</f>
        <v>16</v>
      </c>
      <c r="AC51" s="211">
        <f>'Bureau de vote'!AF278</f>
        <v>2.2630834512022632E-2</v>
      </c>
      <c r="AD51" s="23">
        <f>'Bureau de vote'!AG278</f>
        <v>272</v>
      </c>
      <c r="AE51" s="211">
        <f>'Bureau de vote'!AH278</f>
        <v>0.38472418670438474</v>
      </c>
    </row>
    <row r="52" spans="1:31" s="24" customFormat="1" ht="14" thickBot="1" x14ac:dyDescent="0.2">
      <c r="A52" s="130" t="str">
        <f>'Bureau de vote'!C285</f>
        <v>UTUROA</v>
      </c>
      <c r="B52" s="133">
        <f>'Bureau de vote'!E285</f>
        <v>3438</v>
      </c>
      <c r="C52" s="133">
        <f>'Bureau de vote'!F285</f>
        <v>1811</v>
      </c>
      <c r="D52" s="133">
        <f>'Bureau de vote'!G285</f>
        <v>1627</v>
      </c>
      <c r="E52" s="216">
        <f>'Bureau de vote'!H285</f>
        <v>0.47324025596276903</v>
      </c>
      <c r="F52" s="217">
        <f>'Bureau de vote'!I285</f>
        <v>14</v>
      </c>
      <c r="G52" s="216">
        <f>'Bureau de vote'!J285</f>
        <v>4.0721349621873184E-3</v>
      </c>
      <c r="H52" s="217">
        <f>'Bureau de vote'!K285</f>
        <v>38</v>
      </c>
      <c r="I52" s="217">
        <f>'Bureau de vote'!L285</f>
        <v>1575</v>
      </c>
      <c r="J52" s="130">
        <f>'Bureau de vote'!M285</f>
        <v>31</v>
      </c>
      <c r="K52" s="218">
        <f>'Bureau de vote'!N285</f>
        <v>1.9682539682539683E-2</v>
      </c>
      <c r="L52" s="130">
        <f>'Bureau de vote'!O285</f>
        <v>580</v>
      </c>
      <c r="M52" s="218">
        <f>'Bureau de vote'!P285</f>
        <v>0.36825396825396828</v>
      </c>
      <c r="N52" s="130">
        <f>'Bureau de vote'!Q285</f>
        <v>163</v>
      </c>
      <c r="O52" s="218">
        <f>'Bureau de vote'!R285</f>
        <v>0.1034920634920635</v>
      </c>
      <c r="P52" s="130">
        <f>'Bureau de vote'!S285</f>
        <v>25</v>
      </c>
      <c r="Q52" s="218">
        <f>'Bureau de vote'!T285</f>
        <v>1.5873015873015872E-2</v>
      </c>
      <c r="R52" s="130">
        <f>'Bureau de vote'!U285</f>
        <v>10</v>
      </c>
      <c r="S52" s="218">
        <f>'Bureau de vote'!V285</f>
        <v>6.3492063492063492E-3</v>
      </c>
      <c r="T52" s="130">
        <f>'Bureau de vote'!W285</f>
        <v>13</v>
      </c>
      <c r="U52" s="218">
        <f>'Bureau de vote'!X285</f>
        <v>8.2539682539682548E-3</v>
      </c>
      <c r="V52" s="130">
        <f>'Bureau de vote'!Y285</f>
        <v>3</v>
      </c>
      <c r="W52" s="218">
        <f>'Bureau de vote'!Z285</f>
        <v>1.9047619047619048E-3</v>
      </c>
      <c r="X52" s="130">
        <f>'Bureau de vote'!AA285</f>
        <v>9</v>
      </c>
      <c r="Y52" s="218">
        <f>'Bureau de vote'!AB285</f>
        <v>5.7142857142857143E-3</v>
      </c>
      <c r="Z52" s="130">
        <f>'Bureau de vote'!AC285</f>
        <v>118</v>
      </c>
      <c r="AA52" s="218">
        <f>'Bureau de vote'!AD285</f>
        <v>7.4920634920634915E-2</v>
      </c>
      <c r="AB52" s="130">
        <f>'Bureau de vote'!AE285</f>
        <v>23</v>
      </c>
      <c r="AC52" s="218">
        <f>'Bureau de vote'!AF285</f>
        <v>1.4603174603174604E-2</v>
      </c>
      <c r="AD52" s="130">
        <f>'Bureau de vote'!AG285</f>
        <v>600</v>
      </c>
      <c r="AE52" s="218">
        <f>'Bureau de vote'!AH285</f>
        <v>0.38095238095238093</v>
      </c>
    </row>
    <row r="53" spans="1:3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31" ht="14" thickBo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4" thickBot="1" x14ac:dyDescent="0.2"/>
    <row r="56" spans="1:31" s="29" customFormat="1" ht="26" x14ac:dyDescent="0.15">
      <c r="J56" s="35" t="str">
        <f>'Bureau de vote'!M291</f>
        <v>Nicolas</v>
      </c>
      <c r="K56" s="33" t="str">
        <f>'Bureau de vote'!N291</f>
        <v>DUPONT-AIGAN</v>
      </c>
      <c r="L56" s="35" t="str">
        <f>'Bureau de vote'!O291</f>
        <v>Marine</v>
      </c>
      <c r="M56" s="36" t="str">
        <f>'Bureau de vote'!P291</f>
        <v>LE PEN</v>
      </c>
      <c r="N56" s="35" t="str">
        <f>'Bureau de vote'!Q291</f>
        <v>Emmanuel</v>
      </c>
      <c r="O56" s="36" t="str">
        <f>'Bureau de vote'!R291</f>
        <v>MACRON</v>
      </c>
      <c r="P56" s="35" t="str">
        <f>'Bureau de vote'!S291</f>
        <v>Benoît</v>
      </c>
      <c r="Q56" s="36" t="str">
        <f>'Bureau de vote'!T291</f>
        <v>HAMON</v>
      </c>
      <c r="R56" s="35" t="str">
        <f>'Bureau de vote'!U291</f>
        <v>Nathalie</v>
      </c>
      <c r="S56" s="36" t="str">
        <f>'Bureau de vote'!V291</f>
        <v>ARTHAUD</v>
      </c>
      <c r="T56" s="35" t="str">
        <f>'Bureau de vote'!W291</f>
        <v>Philippe</v>
      </c>
      <c r="U56" s="36" t="str">
        <f>'Bureau de vote'!X291</f>
        <v>POUTOU</v>
      </c>
      <c r="V56" s="35" t="str">
        <f>'Bureau de vote'!Y291</f>
        <v>Jacques</v>
      </c>
      <c r="W56" s="36" t="str">
        <f>'Bureau de vote'!Z291</f>
        <v>CHEMINADE</v>
      </c>
      <c r="X56" s="35" t="str">
        <f>'Bureau de vote'!AA291</f>
        <v>Jean</v>
      </c>
      <c r="Y56" s="36" t="str">
        <f>'Bureau de vote'!AB291</f>
        <v>LASSALLE</v>
      </c>
      <c r="Z56" s="35" t="str">
        <f>'Bureau de vote'!AC291</f>
        <v>Jean-Luc</v>
      </c>
      <c r="AA56" s="36" t="str">
        <f>'Bureau de vote'!AD291</f>
        <v>MELENCHON</v>
      </c>
      <c r="AB56" s="35" t="str">
        <f>'Bureau de vote'!AE291</f>
        <v>François</v>
      </c>
      <c r="AC56" s="36" t="str">
        <f>'Bureau de vote'!AF291</f>
        <v>ASSELINEAU</v>
      </c>
      <c r="AD56" s="35" t="str">
        <f>'Bureau de vote'!AG291</f>
        <v>François</v>
      </c>
      <c r="AE56" s="36" t="str">
        <f>'Bureau de vote'!AH291</f>
        <v>FILLON</v>
      </c>
    </row>
    <row r="57" spans="1:31" s="107" customFormat="1" ht="15" thickBot="1" x14ac:dyDescent="0.25">
      <c r="A57" s="28" t="str">
        <f>'Bureau de vote'!C292</f>
        <v>TOTAL</v>
      </c>
      <c r="B57" s="28" t="str">
        <f>'Bureau de vote'!E292</f>
        <v>Inscrits</v>
      </c>
      <c r="C57" s="28" t="str">
        <f>'Bureau de vote'!F292</f>
        <v>Abst</v>
      </c>
      <c r="D57" s="28" t="str">
        <f>'Bureau de vote'!G292</f>
        <v>Votants</v>
      </c>
      <c r="E57" s="28" t="str">
        <f>'Bureau de vote'!H292</f>
        <v>% Particip.</v>
      </c>
      <c r="F57" s="28" t="str">
        <f>'Bureau de vote'!I292</f>
        <v>Blancs</v>
      </c>
      <c r="G57" s="28" t="str">
        <f>'Bureau de vote'!J292</f>
        <v>% Blancs</v>
      </c>
      <c r="H57" s="28" t="str">
        <f>'Bureau de vote'!K292</f>
        <v>Nuls</v>
      </c>
      <c r="I57" s="28" t="str">
        <f>'Bureau de vote'!L292</f>
        <v>Exprimés</v>
      </c>
      <c r="J57" s="105" t="str">
        <f>'Bureau de vote'!M292</f>
        <v>Voix</v>
      </c>
      <c r="K57" s="106" t="str">
        <f>'Bureau de vote'!N292</f>
        <v>% Voix/Exp</v>
      </c>
      <c r="L57" s="105" t="str">
        <f>'Bureau de vote'!O292</f>
        <v>Voix</v>
      </c>
      <c r="M57" s="106" t="str">
        <f>'Bureau de vote'!P292</f>
        <v>% Voix/Exp</v>
      </c>
      <c r="N57" s="105" t="str">
        <f>'Bureau de vote'!Q292</f>
        <v>Voix</v>
      </c>
      <c r="O57" s="106" t="str">
        <f>'Bureau de vote'!R292</f>
        <v>% Voix/Exp</v>
      </c>
      <c r="P57" s="105" t="str">
        <f>'Bureau de vote'!S292</f>
        <v>Voix</v>
      </c>
      <c r="Q57" s="106" t="str">
        <f>'Bureau de vote'!T292</f>
        <v>% Voix/Exp</v>
      </c>
      <c r="R57" s="105" t="str">
        <f>'Bureau de vote'!U292</f>
        <v>Voix</v>
      </c>
      <c r="S57" s="106" t="str">
        <f>'Bureau de vote'!V292</f>
        <v>% Voix/Exp</v>
      </c>
      <c r="T57" s="105" t="str">
        <f>'Bureau de vote'!W292</f>
        <v>Voix</v>
      </c>
      <c r="U57" s="106" t="str">
        <f>'Bureau de vote'!X292</f>
        <v>% Voix/Exp</v>
      </c>
      <c r="V57" s="105" t="str">
        <f>'Bureau de vote'!Y292</f>
        <v>Voix</v>
      </c>
      <c r="W57" s="106" t="str">
        <f>'Bureau de vote'!Z292</f>
        <v>% Voix/Exp</v>
      </c>
      <c r="X57" s="105" t="str">
        <f>'Bureau de vote'!AA292</f>
        <v>Voix</v>
      </c>
      <c r="Y57" s="106" t="str">
        <f>'Bureau de vote'!AB292</f>
        <v>% Voix/Exp</v>
      </c>
      <c r="Z57" s="105" t="str">
        <f>'Bureau de vote'!AC292</f>
        <v>Voix</v>
      </c>
      <c r="AA57" s="106" t="str">
        <f>'Bureau de vote'!AD292</f>
        <v>% Voix/Exp</v>
      </c>
      <c r="AB57" s="105" t="str">
        <f>'Bureau de vote'!AE292</f>
        <v>Voix</v>
      </c>
      <c r="AC57" s="106" t="str">
        <f>'Bureau de vote'!AF292</f>
        <v>% Voix/Exp</v>
      </c>
      <c r="AD57" s="105" t="str">
        <f>'Bureau de vote'!AG292</f>
        <v>Voix</v>
      </c>
      <c r="AE57" s="106" t="str">
        <f>'Bureau de vote'!AH292</f>
        <v>% Voix/Exp</v>
      </c>
    </row>
    <row r="58" spans="1:31" s="29" customFormat="1" ht="27" thickBot="1" x14ac:dyDescent="0.2">
      <c r="A58" s="115" t="str">
        <f>'Bureau de vote'!C293</f>
        <v>POLYNÉSIE FRANÇAISE</v>
      </c>
      <c r="B58" s="116">
        <f>SUM(B5:B52)</f>
        <v>203940</v>
      </c>
      <c r="C58" s="116">
        <f>'Bureau de vote'!F293</f>
        <v>124527</v>
      </c>
      <c r="D58" s="116">
        <f>'Bureau de vote'!G293</f>
        <v>79413</v>
      </c>
      <c r="E58" s="117">
        <f>'Bureau de vote'!H293</f>
        <v>0.3893939393939394</v>
      </c>
      <c r="F58" s="116">
        <f>'Bureau de vote'!I293</f>
        <v>1754</v>
      </c>
      <c r="G58" s="117">
        <f>'Bureau de vote'!J293</f>
        <v>8.6005687947435516E-3</v>
      </c>
      <c r="H58" s="116">
        <f>'Bureau de vote'!K293</f>
        <v>2038</v>
      </c>
      <c r="I58" s="116">
        <f>'Bureau de vote'!L293</f>
        <v>75621</v>
      </c>
      <c r="J58" s="114">
        <f>'Bureau de vote'!M293</f>
        <v>1767</v>
      </c>
      <c r="K58" s="117">
        <f>'Bureau de vote'!N293</f>
        <v>2.3366525171579323E-2</v>
      </c>
      <c r="L58" s="114">
        <f>'Bureau de vote'!O293</f>
        <v>24604</v>
      </c>
      <c r="M58" s="200">
        <f>'Bureau de vote'!P293</f>
        <v>0.3253593578503326</v>
      </c>
      <c r="N58" s="116">
        <f>'Bureau de vote'!Q293</f>
        <v>11119</v>
      </c>
      <c r="O58" s="117">
        <f>'Bureau de vote'!R293</f>
        <v>0.14703587627775352</v>
      </c>
      <c r="P58" s="114">
        <f>'Bureau de vote'!S293</f>
        <v>2203</v>
      </c>
      <c r="Q58" s="200">
        <f>'Bureau de vote'!T293</f>
        <v>2.9132119384826967E-2</v>
      </c>
      <c r="R58" s="116">
        <f>'Bureau de vote'!U293</f>
        <v>689</v>
      </c>
      <c r="S58" s="117">
        <f>'Bureau de vote'!V293</f>
        <v>9.1112257177239121E-3</v>
      </c>
      <c r="T58" s="114">
        <f>'Bureau de vote'!W293</f>
        <v>755</v>
      </c>
      <c r="U58" s="200">
        <f>'Bureau de vote'!X293</f>
        <v>9.9839991536742438E-3</v>
      </c>
      <c r="V58" s="116">
        <f>'Bureau de vote'!Y293</f>
        <v>201</v>
      </c>
      <c r="W58" s="117">
        <f>'Bureau de vote'!Z293</f>
        <v>2.6579918276669178E-3</v>
      </c>
      <c r="X58" s="114">
        <f>'Bureau de vote'!AA293</f>
        <v>447</v>
      </c>
      <c r="Y58" s="200">
        <f>'Bureau de vote'!AB293</f>
        <v>5.9110564525726977E-3</v>
      </c>
      <c r="Z58" s="116">
        <f>'Bureau de vote'!AC293</f>
        <v>5952</v>
      </c>
      <c r="AA58" s="117">
        <f>'Bureau de vote'!AD293</f>
        <v>7.8708295314793508E-2</v>
      </c>
      <c r="AB58" s="114">
        <f>'Bureau de vote'!AE293</f>
        <v>1206</v>
      </c>
      <c r="AC58" s="200">
        <f>'Bureau de vote'!AF293</f>
        <v>1.5947950966001507E-2</v>
      </c>
      <c r="AD58" s="116">
        <f>'Bureau de vote'!AG293</f>
        <v>26679</v>
      </c>
      <c r="AE58" s="200">
        <f>'Bureau de vote'!AH293</f>
        <v>0.35279882572301346</v>
      </c>
    </row>
  </sheetData>
  <phoneticPr fontId="1" type="noConversion"/>
  <pageMargins left="0.15748031496062992" right="0.15748031496062992" top="0.27559055118110237" bottom="0.31496062992125984" header="0.15748031496062992" footer="0.15748031496062992"/>
  <pageSetup paperSize="8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G148"/>
  <sheetViews>
    <sheetView topLeftCell="A117" zoomScale="85" zoomScaleNormal="85" zoomScalePageLayoutView="85" workbookViewId="0">
      <selection activeCell="P152" sqref="P152"/>
    </sheetView>
  </sheetViews>
  <sheetFormatPr baseColWidth="10" defaultRowHeight="13" x14ac:dyDescent="0.15"/>
  <cols>
    <col min="1" max="1" width="17.83203125" customWidth="1"/>
    <col min="2" max="2" width="15" customWidth="1"/>
    <col min="11" max="11" width="9.83203125" customWidth="1"/>
    <col min="14" max="14" width="13.6640625" bestFit="1" customWidth="1"/>
    <col min="24" max="24" width="12.1640625" bestFit="1" customWidth="1"/>
    <col min="28" max="28" width="12.5" bestFit="1" customWidth="1"/>
    <col min="30" max="30" width="12.6640625" bestFit="1" customWidth="1"/>
  </cols>
  <sheetData>
    <row r="1" spans="1:33" ht="20" x14ac:dyDescent="0.2">
      <c r="A1" s="127" t="str">
        <f>'Bureau de vote'!C1</f>
        <v xml:space="preserve">PRÉSIDENTIELLE 1er tour </v>
      </c>
      <c r="C1" s="9" t="s">
        <v>46</v>
      </c>
    </row>
    <row r="2" spans="1:33" ht="14" thickBot="1" x14ac:dyDescent="0.2">
      <c r="A2" s="128" t="str">
        <f>'Bureau de vote'!C2</f>
        <v>samedi 22 avril 2017</v>
      </c>
    </row>
    <row r="3" spans="1:33" s="29" customFormat="1" ht="26" x14ac:dyDescent="0.15">
      <c r="A3" s="56">
        <f ca="1">NOW()</f>
        <v>41386.345671180556</v>
      </c>
      <c r="K3" s="35" t="str">
        <f>'Bureau de vote'!M3</f>
        <v>Nicolas</v>
      </c>
      <c r="L3" s="33" t="str">
        <f>'Bureau de vote'!N3</f>
        <v>DUPONT-AIGAN</v>
      </c>
      <c r="M3" s="35" t="str">
        <f>'Bureau de vote'!O3</f>
        <v>Marine</v>
      </c>
      <c r="N3" s="36" t="str">
        <f>'Bureau de vote'!P3</f>
        <v>LE PEN</v>
      </c>
      <c r="O3" s="35" t="str">
        <f>'Bureau de vote'!Q3</f>
        <v>Emmanuel</v>
      </c>
      <c r="P3" s="36" t="str">
        <f>'Bureau de vote'!R3</f>
        <v>MACRON</v>
      </c>
      <c r="Q3" s="35" t="str">
        <f>'Bureau de vote'!S3</f>
        <v>Benoît</v>
      </c>
      <c r="R3" s="36" t="str">
        <f>'Bureau de vote'!T3</f>
        <v>HAMON</v>
      </c>
      <c r="S3" s="35" t="str">
        <f>'Bureau de vote'!U3</f>
        <v>Nathalie</v>
      </c>
      <c r="T3" s="36" t="str">
        <f>'Bureau de vote'!V3</f>
        <v>ARTHAUD</v>
      </c>
      <c r="U3" s="35" t="str">
        <f>'Bureau de vote'!W3</f>
        <v>Philippe</v>
      </c>
      <c r="V3" s="36" t="str">
        <f>'Bureau de vote'!X3</f>
        <v>POUTOU</v>
      </c>
      <c r="W3" s="35" t="str">
        <f>'Bureau de vote'!Y3</f>
        <v>Jacques</v>
      </c>
      <c r="X3" s="36" t="str">
        <f>'Bureau de vote'!Z3</f>
        <v>CHEMINADE</v>
      </c>
      <c r="Y3" s="35" t="str">
        <f>'Bureau de vote'!AA3</f>
        <v>Jean</v>
      </c>
      <c r="Z3" s="36" t="str">
        <f>'Bureau de vote'!AB3</f>
        <v>LASSALLE</v>
      </c>
      <c r="AA3" s="35" t="str">
        <f>'Bureau de vote'!AC3</f>
        <v>Jean-Luc</v>
      </c>
      <c r="AB3" s="36" t="str">
        <f>'Bureau de vote'!AD3</f>
        <v>MELENCHON</v>
      </c>
      <c r="AC3" s="35" t="str">
        <f>'Bureau de vote'!AE3</f>
        <v>François</v>
      </c>
      <c r="AD3" s="36" t="str">
        <f>'Bureau de vote'!AF3</f>
        <v>ASSELINEAU</v>
      </c>
      <c r="AE3" s="35" t="str">
        <f>'Bureau de vote'!AG3</f>
        <v>François</v>
      </c>
      <c r="AF3" s="36" t="str">
        <f>'Bureau de vote'!AH3</f>
        <v>FILLON</v>
      </c>
      <c r="AG3" s="30"/>
    </row>
    <row r="4" spans="1:33" s="39" customFormat="1" ht="15" thickBot="1" x14ac:dyDescent="0.2">
      <c r="A4" s="28" t="s">
        <v>76</v>
      </c>
      <c r="B4" s="28" t="s">
        <v>77</v>
      </c>
      <c r="C4" s="28" t="s">
        <v>112</v>
      </c>
      <c r="D4" s="28" t="s">
        <v>113</v>
      </c>
      <c r="E4" s="28" t="s">
        <v>114</v>
      </c>
      <c r="F4" s="28" t="s">
        <v>78</v>
      </c>
      <c r="G4" s="28" t="s">
        <v>256</v>
      </c>
      <c r="H4" s="28" t="s">
        <v>258</v>
      </c>
      <c r="I4" s="28" t="s">
        <v>257</v>
      </c>
      <c r="J4" s="28" t="s">
        <v>115</v>
      </c>
      <c r="K4" s="37" t="str">
        <f>'Bureau de vote'!M4</f>
        <v>Voix</v>
      </c>
      <c r="L4" s="38" t="str">
        <f>'Bureau de vote'!N4</f>
        <v>% Voix/Exp</v>
      </c>
      <c r="M4" s="37" t="str">
        <f>'Bureau de vote'!O4</f>
        <v>Voix</v>
      </c>
      <c r="N4" s="38" t="str">
        <f>'Bureau de vote'!P4</f>
        <v>% Voix/Exp</v>
      </c>
      <c r="O4" s="37" t="str">
        <f>'Bureau de vote'!Q4</f>
        <v>Voix</v>
      </c>
      <c r="P4" s="38" t="str">
        <f>'Bureau de vote'!R4</f>
        <v>% Voix/Exp</v>
      </c>
      <c r="Q4" s="37" t="str">
        <f>'Bureau de vote'!S4</f>
        <v>Voix</v>
      </c>
      <c r="R4" s="38" t="str">
        <f>'Bureau de vote'!T4</f>
        <v>% Voix/Exp</v>
      </c>
      <c r="S4" s="37" t="str">
        <f>'Bureau de vote'!U4</f>
        <v>Voix</v>
      </c>
      <c r="T4" s="38" t="str">
        <f>'Bureau de vote'!V4</f>
        <v>% Voix/Exp</v>
      </c>
      <c r="U4" s="37" t="str">
        <f>'Bureau de vote'!W4</f>
        <v>Voix</v>
      </c>
      <c r="V4" s="38" t="str">
        <f>'Bureau de vote'!X4</f>
        <v>% Voix/Exp</v>
      </c>
      <c r="W4" s="37" t="str">
        <f>'Bureau de vote'!Y4</f>
        <v>Voix</v>
      </c>
      <c r="X4" s="38" t="str">
        <f>'Bureau de vote'!Z4</f>
        <v>% Voix/Exp</v>
      </c>
      <c r="Y4" s="37" t="str">
        <f>'Bureau de vote'!AA4</f>
        <v>Voix</v>
      </c>
      <c r="Z4" s="38" t="str">
        <f>'Bureau de vote'!AB4</f>
        <v>% Voix/Exp</v>
      </c>
      <c r="AA4" s="37" t="str">
        <f>'Bureau de vote'!AC4</f>
        <v>Voix</v>
      </c>
      <c r="AB4" s="38" t="str">
        <f>'Bureau de vote'!AD4</f>
        <v>% Voix/Exp</v>
      </c>
      <c r="AC4" s="37" t="str">
        <f>'Bureau de vote'!AE4</f>
        <v>Voix</v>
      </c>
      <c r="AD4" s="38" t="str">
        <f>'Bureau de vote'!AF4</f>
        <v>% Voix/Exp</v>
      </c>
      <c r="AE4" s="37" t="str">
        <f>'Bureau de vote'!AG4</f>
        <v>Voix</v>
      </c>
      <c r="AF4" s="38" t="str">
        <f>'Bureau de vote'!AH4</f>
        <v>% Voix/Exp</v>
      </c>
    </row>
    <row r="5" spans="1:33" s="86" customFormat="1" x14ac:dyDescent="0.15">
      <c r="A5" s="84" t="str">
        <f>'Bureau de vote'!C8</f>
        <v>ARUE</v>
      </c>
      <c r="B5" s="89"/>
      <c r="C5" s="89">
        <f>'Bureau de vote'!E8</f>
        <v>7591</v>
      </c>
      <c r="D5" s="89">
        <f>'Bureau de vote'!F8</f>
        <v>4309</v>
      </c>
      <c r="E5" s="89">
        <f>'Bureau de vote'!G8</f>
        <v>3282</v>
      </c>
      <c r="F5" s="120">
        <f>'Bureau de vote'!H8</f>
        <v>0.43235410354367015</v>
      </c>
      <c r="G5" s="89">
        <f>'Bureau de vote'!I8</f>
        <v>90</v>
      </c>
      <c r="H5" s="120">
        <f>'Bureau de vote'!J8</f>
        <v>1.1856145435384007E-2</v>
      </c>
      <c r="I5" s="89">
        <f>'Bureau de vote'!K8</f>
        <v>49</v>
      </c>
      <c r="J5" s="103">
        <f>'Bureau de vote'!L8</f>
        <v>3143</v>
      </c>
      <c r="K5" s="89">
        <f>SUM(K6:K11)</f>
        <v>113</v>
      </c>
      <c r="L5" s="101">
        <f>K5/$J5</f>
        <v>3.5952911231307665E-2</v>
      </c>
      <c r="M5" s="84">
        <f>SUM(M6:M11)</f>
        <v>971</v>
      </c>
      <c r="N5" s="93">
        <f t="shared" ref="N5" si="0">M5/$J5</f>
        <v>0.30894050270442253</v>
      </c>
      <c r="O5" s="89">
        <f>SUM(O6:O11)</f>
        <v>592</v>
      </c>
      <c r="P5" s="101">
        <f t="shared" ref="P5" si="1">O5/$J5</f>
        <v>0.18835507476932867</v>
      </c>
      <c r="Q5" s="84">
        <f>SUM(Q6:Q11)</f>
        <v>131</v>
      </c>
      <c r="R5" s="93">
        <f t="shared" ref="R5" si="2">Q5/$J5</f>
        <v>4.1679923639834554E-2</v>
      </c>
      <c r="S5" s="89">
        <f>SUM(S6:S11)</f>
        <v>33</v>
      </c>
      <c r="T5" s="101">
        <f t="shared" ref="T5" si="3">S5/$J5</f>
        <v>1.0499522748965956E-2</v>
      </c>
      <c r="U5" s="84">
        <f>SUM(U6:U11)</f>
        <v>28</v>
      </c>
      <c r="V5" s="93">
        <f t="shared" ref="V5" si="4">U5/$J5</f>
        <v>8.9086859688195987E-3</v>
      </c>
      <c r="W5" s="89">
        <f>SUM(W6:W11)</f>
        <v>10</v>
      </c>
      <c r="X5" s="101">
        <f t="shared" ref="X5" si="5">W5/$J5</f>
        <v>3.181673560292714E-3</v>
      </c>
      <c r="Y5" s="84">
        <f>SUM(Y6:Y11)</f>
        <v>22</v>
      </c>
      <c r="Z5" s="93">
        <f t="shared" ref="Z5" si="6">Y5/$J5</f>
        <v>6.9996818326439709E-3</v>
      </c>
      <c r="AA5" s="89">
        <f>SUM(AA6:AA11)</f>
        <v>339</v>
      </c>
      <c r="AB5" s="101">
        <f t="shared" ref="AB5" si="7">AA5/$J5</f>
        <v>0.107858733693923</v>
      </c>
      <c r="AC5" s="84">
        <f>SUM(AC6:AC11)</f>
        <v>64</v>
      </c>
      <c r="AD5" s="93">
        <f t="shared" ref="AD5" si="8">AC5/$J5</f>
        <v>2.0362710785873369E-2</v>
      </c>
      <c r="AE5" s="84">
        <f>SUM(AE6:AE11)</f>
        <v>840</v>
      </c>
      <c r="AF5" s="93">
        <f t="shared" ref="AF5" si="9">AE5/$J5</f>
        <v>0.267260579064588</v>
      </c>
    </row>
    <row r="6" spans="1:33" x14ac:dyDescent="0.15">
      <c r="A6" s="23" t="str">
        <f>'Bureau de vote'!C9</f>
        <v>Arue</v>
      </c>
      <c r="B6" s="83">
        <f>'Bureau de vote'!D9</f>
        <v>1</v>
      </c>
      <c r="C6" s="83">
        <f>'Bureau de vote'!E9</f>
        <v>1167</v>
      </c>
      <c r="D6" s="83">
        <f>'Bureau de vote'!F9</f>
        <v>627</v>
      </c>
      <c r="E6" s="83">
        <f>'Bureau de vote'!G9</f>
        <v>540</v>
      </c>
      <c r="F6" s="192">
        <f>'Bureau de vote'!H9</f>
        <v>46.27</v>
      </c>
      <c r="G6" s="83">
        <f>'Bureau de vote'!I9</f>
        <v>14</v>
      </c>
      <c r="H6" s="192">
        <f>'Bureau de vote'!J9</f>
        <v>0</v>
      </c>
      <c r="I6" s="83">
        <f>'Bureau de vote'!K9</f>
        <v>5</v>
      </c>
      <c r="J6" s="90">
        <f>'Bureau de vote'!L9</f>
        <v>521</v>
      </c>
      <c r="K6" s="83">
        <f>'Bureau de vote'!M9</f>
        <v>21</v>
      </c>
      <c r="L6" s="83">
        <f>'Bureau de vote'!N9</f>
        <v>0</v>
      </c>
      <c r="M6" s="23">
        <f>'Bureau de vote'!O9</f>
        <v>134</v>
      </c>
      <c r="N6" s="90">
        <f>'Bureau de vote'!P9</f>
        <v>0</v>
      </c>
      <c r="O6" s="83">
        <f>'Bureau de vote'!Q9</f>
        <v>103</v>
      </c>
      <c r="P6" s="83">
        <f>'Bureau de vote'!R9</f>
        <v>0</v>
      </c>
      <c r="Q6" s="23">
        <f>'Bureau de vote'!S9</f>
        <v>24</v>
      </c>
      <c r="R6" s="90">
        <f>'Bureau de vote'!T9</f>
        <v>0</v>
      </c>
      <c r="S6" s="83">
        <f>'Bureau de vote'!U9</f>
        <v>6</v>
      </c>
      <c r="T6" s="83">
        <f>'Bureau de vote'!V9</f>
        <v>0</v>
      </c>
      <c r="U6" s="23">
        <f>'Bureau de vote'!W9</f>
        <v>4</v>
      </c>
      <c r="V6" s="90">
        <f>'Bureau de vote'!X9</f>
        <v>0</v>
      </c>
      <c r="W6" s="83">
        <f>'Bureau de vote'!Y9</f>
        <v>3</v>
      </c>
      <c r="X6" s="83">
        <f>'Bureau de vote'!Z9</f>
        <v>0</v>
      </c>
      <c r="Y6" s="23">
        <f>'Bureau de vote'!AA9</f>
        <v>4</v>
      </c>
      <c r="Z6" s="90">
        <f>'Bureau de vote'!AB9</f>
        <v>0</v>
      </c>
      <c r="AA6" s="83">
        <f>'Bureau de vote'!AC9</f>
        <v>60</v>
      </c>
      <c r="AB6" s="83">
        <f>'Bureau de vote'!AD9</f>
        <v>0</v>
      </c>
      <c r="AC6" s="23">
        <f>'Bureau de vote'!AE9</f>
        <v>6</v>
      </c>
      <c r="AD6" s="90">
        <f>'Bureau de vote'!AF9</f>
        <v>0</v>
      </c>
      <c r="AE6" s="23">
        <f>'Bureau de vote'!AG9</f>
        <v>156</v>
      </c>
      <c r="AF6" s="90">
        <f>'Bureau de vote'!AH9</f>
        <v>0</v>
      </c>
    </row>
    <row r="7" spans="1:33" x14ac:dyDescent="0.15">
      <c r="A7" s="23" t="str">
        <f>'Bureau de vote'!C10</f>
        <v>Arue</v>
      </c>
      <c r="B7" s="83">
        <f>'Bureau de vote'!D10</f>
        <v>2</v>
      </c>
      <c r="C7" s="83">
        <f>'Bureau de vote'!E10</f>
        <v>1407</v>
      </c>
      <c r="D7" s="83">
        <f>'Bureau de vote'!F10</f>
        <v>745</v>
      </c>
      <c r="E7" s="83">
        <f>'Bureau de vote'!G10</f>
        <v>662</v>
      </c>
      <c r="F7" s="192">
        <f>'Bureau de vote'!H10</f>
        <v>47.05</v>
      </c>
      <c r="G7" s="83">
        <f>'Bureau de vote'!I10</f>
        <v>17</v>
      </c>
      <c r="H7" s="192">
        <f>'Bureau de vote'!J10</f>
        <v>0</v>
      </c>
      <c r="I7" s="83">
        <f>'Bureau de vote'!K10</f>
        <v>9</v>
      </c>
      <c r="J7" s="90">
        <f>'Bureau de vote'!L10</f>
        <v>636</v>
      </c>
      <c r="K7" s="83">
        <f>'Bureau de vote'!M10</f>
        <v>23</v>
      </c>
      <c r="L7" s="83">
        <f>'Bureau de vote'!N10</f>
        <v>0</v>
      </c>
      <c r="M7" s="23">
        <f>'Bureau de vote'!O10</f>
        <v>195</v>
      </c>
      <c r="N7" s="90">
        <f>'Bureau de vote'!P10</f>
        <v>0</v>
      </c>
      <c r="O7" s="83">
        <f>'Bureau de vote'!Q10</f>
        <v>112</v>
      </c>
      <c r="P7" s="83">
        <f>'Bureau de vote'!R10</f>
        <v>0</v>
      </c>
      <c r="Q7" s="23">
        <f>'Bureau de vote'!S10</f>
        <v>24</v>
      </c>
      <c r="R7" s="90">
        <f>'Bureau de vote'!T10</f>
        <v>0</v>
      </c>
      <c r="S7" s="83">
        <f>'Bureau de vote'!U10</f>
        <v>10</v>
      </c>
      <c r="T7" s="83">
        <f>'Bureau de vote'!V10</f>
        <v>0</v>
      </c>
      <c r="U7" s="23">
        <f>'Bureau de vote'!W10</f>
        <v>7</v>
      </c>
      <c r="V7" s="90">
        <f>'Bureau de vote'!X10</f>
        <v>0</v>
      </c>
      <c r="W7" s="83">
        <f>'Bureau de vote'!Y10</f>
        <v>0</v>
      </c>
      <c r="X7" s="83">
        <f>'Bureau de vote'!Z10</f>
        <v>0</v>
      </c>
      <c r="Y7" s="23">
        <f>'Bureau de vote'!AA10</f>
        <v>4</v>
      </c>
      <c r="Z7" s="90">
        <f>'Bureau de vote'!AB10</f>
        <v>0</v>
      </c>
      <c r="AA7" s="83">
        <f>'Bureau de vote'!AC10</f>
        <v>65</v>
      </c>
      <c r="AB7" s="83">
        <f>'Bureau de vote'!AD10</f>
        <v>0</v>
      </c>
      <c r="AC7" s="23">
        <f>'Bureau de vote'!AE10</f>
        <v>13</v>
      </c>
      <c r="AD7" s="90">
        <f>'Bureau de vote'!AF10</f>
        <v>0</v>
      </c>
      <c r="AE7" s="23">
        <f>'Bureau de vote'!AG10</f>
        <v>183</v>
      </c>
      <c r="AF7" s="90">
        <f>'Bureau de vote'!AH10</f>
        <v>0</v>
      </c>
    </row>
    <row r="8" spans="1:33" x14ac:dyDescent="0.15">
      <c r="A8" s="23" t="str">
        <f>'Bureau de vote'!C11</f>
        <v>Arue</v>
      </c>
      <c r="B8" s="83">
        <f>'Bureau de vote'!D11</f>
        <v>3</v>
      </c>
      <c r="C8" s="83">
        <f>'Bureau de vote'!E11</f>
        <v>993</v>
      </c>
      <c r="D8" s="83">
        <f>'Bureau de vote'!F11</f>
        <v>644</v>
      </c>
      <c r="E8" s="83">
        <f>'Bureau de vote'!G11</f>
        <v>349</v>
      </c>
      <c r="F8" s="192">
        <f>'Bureau de vote'!H11</f>
        <v>35.15</v>
      </c>
      <c r="G8" s="83">
        <f>'Bureau de vote'!I11</f>
        <v>18</v>
      </c>
      <c r="H8" s="192">
        <f>'Bureau de vote'!J11</f>
        <v>0</v>
      </c>
      <c r="I8" s="83">
        <f>'Bureau de vote'!K11</f>
        <v>9</v>
      </c>
      <c r="J8" s="90">
        <f>'Bureau de vote'!L11</f>
        <v>322</v>
      </c>
      <c r="K8" s="83">
        <f>'Bureau de vote'!M11</f>
        <v>5</v>
      </c>
      <c r="L8" s="83">
        <f>'Bureau de vote'!N11</f>
        <v>0</v>
      </c>
      <c r="M8" s="23">
        <f>'Bureau de vote'!O11</f>
        <v>146</v>
      </c>
      <c r="N8" s="90">
        <f>'Bureau de vote'!P11</f>
        <v>0</v>
      </c>
      <c r="O8" s="83">
        <f>'Bureau de vote'!Q11</f>
        <v>40</v>
      </c>
      <c r="P8" s="83">
        <f>'Bureau de vote'!R11</f>
        <v>0</v>
      </c>
      <c r="Q8" s="23">
        <f>'Bureau de vote'!S11</f>
        <v>22</v>
      </c>
      <c r="R8" s="90">
        <f>'Bureau de vote'!T11</f>
        <v>0</v>
      </c>
      <c r="S8" s="83">
        <f>'Bureau de vote'!U11</f>
        <v>3</v>
      </c>
      <c r="T8" s="83">
        <f>'Bureau de vote'!V11</f>
        <v>0</v>
      </c>
      <c r="U8" s="23">
        <f>'Bureau de vote'!W11</f>
        <v>3</v>
      </c>
      <c r="V8" s="90">
        <f>'Bureau de vote'!X11</f>
        <v>0</v>
      </c>
      <c r="W8" s="83">
        <f>'Bureau de vote'!Y11</f>
        <v>0</v>
      </c>
      <c r="X8" s="83">
        <f>'Bureau de vote'!Z11</f>
        <v>0</v>
      </c>
      <c r="Y8" s="23">
        <f>'Bureau de vote'!AA11</f>
        <v>3</v>
      </c>
      <c r="Z8" s="90">
        <f>'Bureau de vote'!AB11</f>
        <v>0</v>
      </c>
      <c r="AA8" s="83">
        <f>'Bureau de vote'!AC11</f>
        <v>21</v>
      </c>
      <c r="AB8" s="83">
        <f>'Bureau de vote'!AD11</f>
        <v>0</v>
      </c>
      <c r="AC8" s="23">
        <f>'Bureau de vote'!AE11</f>
        <v>8</v>
      </c>
      <c r="AD8" s="90">
        <f>'Bureau de vote'!AF11</f>
        <v>0</v>
      </c>
      <c r="AE8" s="23">
        <f>'Bureau de vote'!AG11</f>
        <v>71</v>
      </c>
      <c r="AF8" s="90">
        <f>'Bureau de vote'!AH11</f>
        <v>0</v>
      </c>
    </row>
    <row r="9" spans="1:33" x14ac:dyDescent="0.15">
      <c r="A9" s="23" t="str">
        <f>'Bureau de vote'!C12</f>
        <v>Arue</v>
      </c>
      <c r="B9" s="83">
        <f>'Bureau de vote'!D12</f>
        <v>4</v>
      </c>
      <c r="C9" s="83">
        <f>'Bureau de vote'!E12</f>
        <v>1103</v>
      </c>
      <c r="D9" s="83">
        <f>'Bureau de vote'!F12</f>
        <v>521</v>
      </c>
      <c r="E9" s="83">
        <f>'Bureau de vote'!G12</f>
        <v>582</v>
      </c>
      <c r="F9" s="192">
        <f>'Bureau de vote'!H12</f>
        <v>52.77</v>
      </c>
      <c r="G9" s="83">
        <f>'Bureau de vote'!I12</f>
        <v>13</v>
      </c>
      <c r="H9" s="192">
        <f>'Bureau de vote'!J12</f>
        <v>0</v>
      </c>
      <c r="I9" s="83">
        <f>'Bureau de vote'!K12</f>
        <v>7</v>
      </c>
      <c r="J9" s="90">
        <f>'Bureau de vote'!L12</f>
        <v>562</v>
      </c>
      <c r="K9" s="83">
        <f>'Bureau de vote'!M12</f>
        <v>25</v>
      </c>
      <c r="L9" s="83">
        <f>'Bureau de vote'!N12</f>
        <v>0</v>
      </c>
      <c r="M9" s="23">
        <f>'Bureau de vote'!O12</f>
        <v>143</v>
      </c>
      <c r="N9" s="90">
        <f>'Bureau de vote'!P12</f>
        <v>0</v>
      </c>
      <c r="O9" s="83">
        <f>'Bureau de vote'!Q12</f>
        <v>134</v>
      </c>
      <c r="P9" s="83">
        <f>'Bureau de vote'!R12</f>
        <v>0</v>
      </c>
      <c r="Q9" s="23">
        <f>'Bureau de vote'!S12</f>
        <v>22</v>
      </c>
      <c r="R9" s="90">
        <f>'Bureau de vote'!T12</f>
        <v>0</v>
      </c>
      <c r="S9" s="83">
        <f>'Bureau de vote'!U12</f>
        <v>1</v>
      </c>
      <c r="T9" s="83">
        <f>'Bureau de vote'!V12</f>
        <v>0</v>
      </c>
      <c r="U9" s="23">
        <f>'Bureau de vote'!W12</f>
        <v>4</v>
      </c>
      <c r="V9" s="90">
        <f>'Bureau de vote'!X12</f>
        <v>0</v>
      </c>
      <c r="W9" s="83">
        <f>'Bureau de vote'!Y12</f>
        <v>1</v>
      </c>
      <c r="X9" s="83">
        <f>'Bureau de vote'!Z12</f>
        <v>0</v>
      </c>
      <c r="Y9" s="23">
        <f>'Bureau de vote'!AA12</f>
        <v>6</v>
      </c>
      <c r="Z9" s="90">
        <f>'Bureau de vote'!AB12</f>
        <v>0</v>
      </c>
      <c r="AA9" s="83">
        <f>'Bureau de vote'!AC12</f>
        <v>67</v>
      </c>
      <c r="AB9" s="83">
        <f>'Bureau de vote'!AD12</f>
        <v>0</v>
      </c>
      <c r="AC9" s="23">
        <f>'Bureau de vote'!AE12</f>
        <v>12</v>
      </c>
      <c r="AD9" s="90">
        <f>'Bureau de vote'!AF12</f>
        <v>0</v>
      </c>
      <c r="AE9" s="23">
        <f>'Bureau de vote'!AG12</f>
        <v>147</v>
      </c>
      <c r="AF9" s="90">
        <f>'Bureau de vote'!AH12</f>
        <v>0</v>
      </c>
    </row>
    <row r="10" spans="1:33" x14ac:dyDescent="0.15">
      <c r="A10" s="23" t="str">
        <f>'Bureau de vote'!C13</f>
        <v>Arue</v>
      </c>
      <c r="B10" s="83">
        <f>'Bureau de vote'!D13</f>
        <v>5</v>
      </c>
      <c r="C10" s="83">
        <f>'Bureau de vote'!E13</f>
        <v>1689</v>
      </c>
      <c r="D10" s="83">
        <f>'Bureau de vote'!F13</f>
        <v>1057</v>
      </c>
      <c r="E10" s="83">
        <f>'Bureau de vote'!G13</f>
        <v>632</v>
      </c>
      <c r="F10" s="192">
        <f>'Bureau de vote'!H13</f>
        <v>37.42</v>
      </c>
      <c r="G10" s="83">
        <f>'Bureau de vote'!I13</f>
        <v>22</v>
      </c>
      <c r="H10" s="192">
        <f>'Bureau de vote'!J13</f>
        <v>0</v>
      </c>
      <c r="I10" s="83">
        <f>'Bureau de vote'!K13</f>
        <v>12</v>
      </c>
      <c r="J10" s="90">
        <f>'Bureau de vote'!L13</f>
        <v>598</v>
      </c>
      <c r="K10" s="83">
        <f>'Bureau de vote'!M13</f>
        <v>26</v>
      </c>
      <c r="L10" s="83">
        <f>'Bureau de vote'!N13</f>
        <v>0</v>
      </c>
      <c r="M10" s="23">
        <f>'Bureau de vote'!O13</f>
        <v>186</v>
      </c>
      <c r="N10" s="90">
        <f>'Bureau de vote'!P13</f>
        <v>0</v>
      </c>
      <c r="O10" s="83">
        <f>'Bureau de vote'!Q13</f>
        <v>117</v>
      </c>
      <c r="P10" s="83">
        <f>'Bureau de vote'!R13</f>
        <v>0</v>
      </c>
      <c r="Q10" s="23">
        <f>'Bureau de vote'!S13</f>
        <v>14</v>
      </c>
      <c r="R10" s="90">
        <f>'Bureau de vote'!T13</f>
        <v>0</v>
      </c>
      <c r="S10" s="83">
        <f>'Bureau de vote'!U13</f>
        <v>12</v>
      </c>
      <c r="T10" s="83">
        <f>'Bureau de vote'!V13</f>
        <v>0</v>
      </c>
      <c r="U10" s="23">
        <f>'Bureau de vote'!W13</f>
        <v>5</v>
      </c>
      <c r="V10" s="90">
        <f>'Bureau de vote'!X13</f>
        <v>0</v>
      </c>
      <c r="W10" s="83">
        <f>'Bureau de vote'!Y13</f>
        <v>4</v>
      </c>
      <c r="X10" s="83">
        <f>'Bureau de vote'!Z13</f>
        <v>0</v>
      </c>
      <c r="Y10" s="23">
        <f>'Bureau de vote'!AA13</f>
        <v>2</v>
      </c>
      <c r="Z10" s="90">
        <f>'Bureau de vote'!AB13</f>
        <v>0</v>
      </c>
      <c r="AA10" s="83">
        <f>'Bureau de vote'!AC13</f>
        <v>56</v>
      </c>
      <c r="AB10" s="83">
        <f>'Bureau de vote'!AD13</f>
        <v>0</v>
      </c>
      <c r="AC10" s="23">
        <f>'Bureau de vote'!AE13</f>
        <v>16</v>
      </c>
      <c r="AD10" s="90">
        <f>'Bureau de vote'!AF13</f>
        <v>0</v>
      </c>
      <c r="AE10" s="23">
        <f>'Bureau de vote'!AG13</f>
        <v>160</v>
      </c>
      <c r="AF10" s="90">
        <f>'Bureau de vote'!AH13</f>
        <v>0</v>
      </c>
    </row>
    <row r="11" spans="1:33" x14ac:dyDescent="0.15">
      <c r="A11" s="23" t="str">
        <f>'Bureau de vote'!C14</f>
        <v>Arue</v>
      </c>
      <c r="B11" s="83">
        <f>'Bureau de vote'!D14</f>
        <v>6</v>
      </c>
      <c r="C11" s="83">
        <f>'Bureau de vote'!E14</f>
        <v>1232</v>
      </c>
      <c r="D11" s="83">
        <f>'Bureau de vote'!F14</f>
        <v>715</v>
      </c>
      <c r="E11" s="83">
        <f>'Bureau de vote'!G14</f>
        <v>517</v>
      </c>
      <c r="F11" s="192">
        <f>'Bureau de vote'!H14</f>
        <v>41.76</v>
      </c>
      <c r="G11" s="83">
        <f>'Bureau de vote'!I14</f>
        <v>6</v>
      </c>
      <c r="H11" s="192">
        <f>'Bureau de vote'!J14</f>
        <v>0</v>
      </c>
      <c r="I11" s="83">
        <f>'Bureau de vote'!K14</f>
        <v>7</v>
      </c>
      <c r="J11" s="90">
        <f>'Bureau de vote'!L14</f>
        <v>504</v>
      </c>
      <c r="K11" s="83">
        <f>'Bureau de vote'!M14</f>
        <v>13</v>
      </c>
      <c r="L11" s="83">
        <f>'Bureau de vote'!N14</f>
        <v>0</v>
      </c>
      <c r="M11" s="23">
        <f>'Bureau de vote'!O14</f>
        <v>167</v>
      </c>
      <c r="N11" s="90">
        <f>'Bureau de vote'!P14</f>
        <v>0</v>
      </c>
      <c r="O11" s="83">
        <f>'Bureau de vote'!Q14</f>
        <v>86</v>
      </c>
      <c r="P11" s="83">
        <f>'Bureau de vote'!R14</f>
        <v>0</v>
      </c>
      <c r="Q11" s="23">
        <f>'Bureau de vote'!S14</f>
        <v>25</v>
      </c>
      <c r="R11" s="90">
        <f>'Bureau de vote'!T14</f>
        <v>0</v>
      </c>
      <c r="S11" s="83">
        <f>'Bureau de vote'!U14</f>
        <v>1</v>
      </c>
      <c r="T11" s="83">
        <f>'Bureau de vote'!V14</f>
        <v>0</v>
      </c>
      <c r="U11" s="23">
        <f>'Bureau de vote'!W14</f>
        <v>5</v>
      </c>
      <c r="V11" s="90">
        <f>'Bureau de vote'!X14</f>
        <v>0</v>
      </c>
      <c r="W11" s="83">
        <f>'Bureau de vote'!Y14</f>
        <v>2</v>
      </c>
      <c r="X11" s="83">
        <f>'Bureau de vote'!Z14</f>
        <v>0</v>
      </c>
      <c r="Y11" s="23">
        <f>'Bureau de vote'!AA14</f>
        <v>3</v>
      </c>
      <c r="Z11" s="90">
        <f>'Bureau de vote'!AB14</f>
        <v>0</v>
      </c>
      <c r="AA11" s="83">
        <f>'Bureau de vote'!AC14</f>
        <v>70</v>
      </c>
      <c r="AB11" s="83">
        <f>'Bureau de vote'!AD14</f>
        <v>0</v>
      </c>
      <c r="AC11" s="23">
        <f>'Bureau de vote'!AE14</f>
        <v>9</v>
      </c>
      <c r="AD11" s="90">
        <f>'Bureau de vote'!AF14</f>
        <v>0</v>
      </c>
      <c r="AE11" s="23">
        <f>'Bureau de vote'!AG14</f>
        <v>123</v>
      </c>
      <c r="AF11" s="90">
        <f>'Bureau de vote'!AH14</f>
        <v>0</v>
      </c>
    </row>
    <row r="12" spans="1:33" s="86" customFormat="1" x14ac:dyDescent="0.15">
      <c r="A12" s="87" t="str">
        <f>'Bureau de vote'!C25</f>
        <v>FAAA</v>
      </c>
      <c r="B12" s="88"/>
      <c r="C12" s="88">
        <f>'Bureau de vote'!E25</f>
        <v>19063</v>
      </c>
      <c r="D12" s="88">
        <f>'Bureau de vote'!F25</f>
        <v>14077</v>
      </c>
      <c r="E12" s="88">
        <f>'Bureau de vote'!G25</f>
        <v>4986</v>
      </c>
      <c r="F12" s="121">
        <f>'Bureau de vote'!H25</f>
        <v>0.26155379531028694</v>
      </c>
      <c r="G12" s="88">
        <f>'Bureau de vote'!I25</f>
        <v>181</v>
      </c>
      <c r="H12" s="121">
        <f>'Bureau de vote'!J25</f>
        <v>9.4948329224151494E-3</v>
      </c>
      <c r="I12" s="88">
        <f>'Bureau de vote'!K25</f>
        <v>104</v>
      </c>
      <c r="J12" s="104">
        <f>'Bureau de vote'!L25</f>
        <v>4701</v>
      </c>
      <c r="K12" s="88">
        <f>SUM(K13:K26)</f>
        <v>144</v>
      </c>
      <c r="L12" s="102">
        <f>K12/$J12</f>
        <v>3.0631780472239949E-2</v>
      </c>
      <c r="M12" s="87">
        <f>SUM(M13:M26)</f>
        <v>1481</v>
      </c>
      <c r="N12" s="85">
        <f>M12/$J12</f>
        <v>0.3150393533290789</v>
      </c>
      <c r="O12" s="88">
        <f>SUM(O13:O26)</f>
        <v>785</v>
      </c>
      <c r="P12" s="102">
        <f t="shared" ref="P12" si="10">O12/$J12</f>
        <v>0.1669857477132525</v>
      </c>
      <c r="Q12" s="87">
        <f>SUM(Q13:Q26)</f>
        <v>183</v>
      </c>
      <c r="R12" s="85">
        <f t="shared" ref="R12" si="11">Q12/$J12</f>
        <v>3.89278876834716E-2</v>
      </c>
      <c r="S12" s="88">
        <f>SUM(S13:S26)</f>
        <v>49</v>
      </c>
      <c r="T12" s="102">
        <f t="shared" ref="T12" si="12">S12/$J12</f>
        <v>1.0423314188470539E-2</v>
      </c>
      <c r="U12" s="87">
        <f>SUM(U13:U26)</f>
        <v>48</v>
      </c>
      <c r="V12" s="85">
        <f t="shared" ref="V12" si="13">U12/$J12</f>
        <v>1.021059349074665E-2</v>
      </c>
      <c r="W12" s="88">
        <f>SUM(W13:W26)</f>
        <v>21</v>
      </c>
      <c r="X12" s="102">
        <f t="shared" ref="X12" si="14">W12/$J12</f>
        <v>4.4671346522016592E-3</v>
      </c>
      <c r="Y12" s="87">
        <f>SUM(Y13:Y26)</f>
        <v>28</v>
      </c>
      <c r="Z12" s="85">
        <f t="shared" ref="Z12" si="15">Y12/$J12</f>
        <v>5.9561795362688789E-3</v>
      </c>
      <c r="AA12" s="88">
        <f>SUM(AA13:AA26)</f>
        <v>467</v>
      </c>
      <c r="AB12" s="102">
        <f t="shared" ref="AB12" si="16">AA12/$J12</f>
        <v>9.9340565837055944E-2</v>
      </c>
      <c r="AC12" s="87">
        <f>SUM(AC13:AC26)</f>
        <v>94</v>
      </c>
      <c r="AD12" s="85">
        <f t="shared" ref="AD12" si="17">AC12/$J12</f>
        <v>1.9995745586045523E-2</v>
      </c>
      <c r="AE12" s="87">
        <f>SUM(AE13:AE26)</f>
        <v>1401</v>
      </c>
      <c r="AF12" s="85">
        <f t="shared" ref="AF12" si="18">AE12/$J12</f>
        <v>0.29802169751116786</v>
      </c>
    </row>
    <row r="13" spans="1:33" x14ac:dyDescent="0.15">
      <c r="A13" s="23" t="str">
        <f>'Bureau de vote'!C26</f>
        <v>Faaa</v>
      </c>
      <c r="B13" s="83">
        <f>'Bureau de vote'!D26</f>
        <v>1</v>
      </c>
      <c r="C13" s="83">
        <f>'Bureau de vote'!E26</f>
        <v>1469</v>
      </c>
      <c r="D13" s="83">
        <f>'Bureau de vote'!F26</f>
        <v>1146</v>
      </c>
      <c r="E13" s="83">
        <f>'Bureau de vote'!G26</f>
        <v>323</v>
      </c>
      <c r="F13" s="192">
        <f>'Bureau de vote'!H26</f>
        <v>78.010000000000005</v>
      </c>
      <c r="G13" s="83">
        <f>'Bureau de vote'!I26</f>
        <v>20</v>
      </c>
      <c r="H13" s="192">
        <f>'Bureau de vote'!J26</f>
        <v>0</v>
      </c>
      <c r="I13" s="83">
        <f>'Bureau de vote'!K26</f>
        <v>10</v>
      </c>
      <c r="J13" s="90">
        <f>'Bureau de vote'!L26</f>
        <v>293</v>
      </c>
      <c r="K13" s="83">
        <f>'Bureau de vote'!M26</f>
        <v>12</v>
      </c>
      <c r="L13" s="83">
        <f>'Bureau de vote'!N26</f>
        <v>0</v>
      </c>
      <c r="M13" s="23">
        <f>'Bureau de vote'!O26</f>
        <v>103</v>
      </c>
      <c r="N13" s="90">
        <f>'Bureau de vote'!P26</f>
        <v>0</v>
      </c>
      <c r="O13" s="83">
        <f>'Bureau de vote'!Q26</f>
        <v>52</v>
      </c>
      <c r="P13" s="83">
        <f>'Bureau de vote'!R26</f>
        <v>0</v>
      </c>
      <c r="Q13" s="23">
        <f>'Bureau de vote'!S26</f>
        <v>12</v>
      </c>
      <c r="R13" s="90">
        <f>'Bureau de vote'!T26</f>
        <v>0</v>
      </c>
      <c r="S13" s="83">
        <f>'Bureau de vote'!U26</f>
        <v>4</v>
      </c>
      <c r="T13" s="83">
        <f>'Bureau de vote'!V26</f>
        <v>0</v>
      </c>
      <c r="U13" s="23">
        <f>'Bureau de vote'!W26</f>
        <v>3</v>
      </c>
      <c r="V13" s="90">
        <f>'Bureau de vote'!X26</f>
        <v>0</v>
      </c>
      <c r="W13" s="83">
        <f>'Bureau de vote'!Y26</f>
        <v>1</v>
      </c>
      <c r="X13" s="83">
        <f>'Bureau de vote'!Z26</f>
        <v>0</v>
      </c>
      <c r="Y13" s="23">
        <f>'Bureau de vote'!AA26</f>
        <v>2</v>
      </c>
      <c r="Z13" s="90">
        <f>'Bureau de vote'!AB26</f>
        <v>0</v>
      </c>
      <c r="AA13" s="83">
        <f>'Bureau de vote'!AC26</f>
        <v>27</v>
      </c>
      <c r="AB13" s="83">
        <f>'Bureau de vote'!AD26</f>
        <v>0</v>
      </c>
      <c r="AC13" s="23">
        <f>'Bureau de vote'!AE26</f>
        <v>4</v>
      </c>
      <c r="AD13" s="90">
        <f>'Bureau de vote'!AF26</f>
        <v>0</v>
      </c>
      <c r="AE13" s="23">
        <f>'Bureau de vote'!AG26</f>
        <v>73</v>
      </c>
      <c r="AF13" s="90">
        <f>'Bureau de vote'!AH26</f>
        <v>0</v>
      </c>
    </row>
    <row r="14" spans="1:33" x14ac:dyDescent="0.15">
      <c r="A14" s="23" t="str">
        <f>'Bureau de vote'!C27</f>
        <v>Faaa</v>
      </c>
      <c r="B14" s="83">
        <f>'Bureau de vote'!D27</f>
        <v>2</v>
      </c>
      <c r="C14" s="83">
        <f>'Bureau de vote'!E27</f>
        <v>1436</v>
      </c>
      <c r="D14" s="83">
        <f>'Bureau de vote'!F27</f>
        <v>1097</v>
      </c>
      <c r="E14" s="83">
        <f>'Bureau de vote'!G27</f>
        <v>339</v>
      </c>
      <c r="F14" s="192">
        <f>'Bureau de vote'!H27</f>
        <v>23.61</v>
      </c>
      <c r="G14" s="83">
        <f>'Bureau de vote'!I27</f>
        <v>16</v>
      </c>
      <c r="H14" s="192">
        <f>'Bureau de vote'!J27</f>
        <v>0</v>
      </c>
      <c r="I14" s="83">
        <f>'Bureau de vote'!K27</f>
        <v>7</v>
      </c>
      <c r="J14" s="90">
        <f>'Bureau de vote'!L27</f>
        <v>316</v>
      </c>
      <c r="K14" s="83">
        <f>'Bureau de vote'!M27</f>
        <v>10</v>
      </c>
      <c r="L14" s="83">
        <f>'Bureau de vote'!N27</f>
        <v>0</v>
      </c>
      <c r="M14" s="23">
        <f>'Bureau de vote'!O27</f>
        <v>114</v>
      </c>
      <c r="N14" s="90">
        <f>'Bureau de vote'!P27</f>
        <v>0</v>
      </c>
      <c r="O14" s="83">
        <f>'Bureau de vote'!Q27</f>
        <v>45</v>
      </c>
      <c r="P14" s="83">
        <f>'Bureau de vote'!R27</f>
        <v>0</v>
      </c>
      <c r="Q14" s="23">
        <f>'Bureau de vote'!S27</f>
        <v>9</v>
      </c>
      <c r="R14" s="90">
        <f>'Bureau de vote'!T27</f>
        <v>0</v>
      </c>
      <c r="S14" s="83">
        <f>'Bureau de vote'!U27</f>
        <v>7</v>
      </c>
      <c r="T14" s="83">
        <f>'Bureau de vote'!V27</f>
        <v>0</v>
      </c>
      <c r="U14" s="23">
        <f>'Bureau de vote'!W27</f>
        <v>4</v>
      </c>
      <c r="V14" s="90">
        <f>'Bureau de vote'!X27</f>
        <v>0</v>
      </c>
      <c r="W14" s="83">
        <f>'Bureau de vote'!Y27</f>
        <v>1</v>
      </c>
      <c r="X14" s="83">
        <f>'Bureau de vote'!Z27</f>
        <v>0</v>
      </c>
      <c r="Y14" s="23">
        <f>'Bureau de vote'!AA27</f>
        <v>1</v>
      </c>
      <c r="Z14" s="90">
        <f>'Bureau de vote'!AB27</f>
        <v>0</v>
      </c>
      <c r="AA14" s="83">
        <f>'Bureau de vote'!AC27</f>
        <v>24</v>
      </c>
      <c r="AB14" s="83">
        <f>'Bureau de vote'!AD27</f>
        <v>0</v>
      </c>
      <c r="AC14" s="23">
        <f>'Bureau de vote'!AE27</f>
        <v>6</v>
      </c>
      <c r="AD14" s="90">
        <f>'Bureau de vote'!AF27</f>
        <v>0</v>
      </c>
      <c r="AE14" s="23">
        <f>'Bureau de vote'!AG27</f>
        <v>95</v>
      </c>
      <c r="AF14" s="90">
        <f>'Bureau de vote'!AH27</f>
        <v>0</v>
      </c>
    </row>
    <row r="15" spans="1:33" x14ac:dyDescent="0.15">
      <c r="A15" s="23" t="str">
        <f>'Bureau de vote'!C28</f>
        <v>Faaa</v>
      </c>
      <c r="B15" s="83">
        <f>'Bureau de vote'!D28</f>
        <v>3</v>
      </c>
      <c r="C15" s="83">
        <f>'Bureau de vote'!E28</f>
        <v>1121</v>
      </c>
      <c r="D15" s="83">
        <f>'Bureau de vote'!F28</f>
        <v>832</v>
      </c>
      <c r="E15" s="83">
        <f>'Bureau de vote'!G28</f>
        <v>289</v>
      </c>
      <c r="F15" s="192">
        <f>'Bureau de vote'!H28</f>
        <v>25.78</v>
      </c>
      <c r="G15" s="83">
        <f>'Bureau de vote'!I28</f>
        <v>8</v>
      </c>
      <c r="H15" s="192">
        <f>'Bureau de vote'!J28</f>
        <v>0</v>
      </c>
      <c r="I15" s="83">
        <f>'Bureau de vote'!K28</f>
        <v>2</v>
      </c>
      <c r="J15" s="90">
        <f>'Bureau de vote'!L28</f>
        <v>279</v>
      </c>
      <c r="K15" s="83">
        <f>'Bureau de vote'!M28</f>
        <v>6</v>
      </c>
      <c r="L15" s="83">
        <f>'Bureau de vote'!N28</f>
        <v>0</v>
      </c>
      <c r="M15" s="23">
        <f>'Bureau de vote'!O28</f>
        <v>108</v>
      </c>
      <c r="N15" s="90">
        <f>'Bureau de vote'!P28</f>
        <v>0</v>
      </c>
      <c r="O15" s="83">
        <f>'Bureau de vote'!Q28</f>
        <v>45</v>
      </c>
      <c r="P15" s="83">
        <f>'Bureau de vote'!R28</f>
        <v>0</v>
      </c>
      <c r="Q15" s="23">
        <f>'Bureau de vote'!S28</f>
        <v>2</v>
      </c>
      <c r="R15" s="90">
        <f>'Bureau de vote'!T28</f>
        <v>0</v>
      </c>
      <c r="S15" s="83">
        <f>'Bureau de vote'!U28</f>
        <v>4</v>
      </c>
      <c r="T15" s="83">
        <f>'Bureau de vote'!V28</f>
        <v>0</v>
      </c>
      <c r="U15" s="23">
        <f>'Bureau de vote'!W28</f>
        <v>3</v>
      </c>
      <c r="V15" s="90">
        <f>'Bureau de vote'!X28</f>
        <v>0</v>
      </c>
      <c r="W15" s="83">
        <f>'Bureau de vote'!Y28</f>
        <v>0</v>
      </c>
      <c r="X15" s="83">
        <f>'Bureau de vote'!Z28</f>
        <v>0</v>
      </c>
      <c r="Y15" s="23">
        <f>'Bureau de vote'!AA28</f>
        <v>2</v>
      </c>
      <c r="Z15" s="90">
        <f>'Bureau de vote'!AB28</f>
        <v>0</v>
      </c>
      <c r="AA15" s="83">
        <f>'Bureau de vote'!AC28</f>
        <v>19</v>
      </c>
      <c r="AB15" s="83">
        <f>'Bureau de vote'!AD28</f>
        <v>0</v>
      </c>
      <c r="AC15" s="23">
        <f>'Bureau de vote'!AE28</f>
        <v>2</v>
      </c>
      <c r="AD15" s="90">
        <f>'Bureau de vote'!AF28</f>
        <v>0</v>
      </c>
      <c r="AE15" s="23">
        <f>'Bureau de vote'!AG28</f>
        <v>88</v>
      </c>
      <c r="AF15" s="90">
        <f>'Bureau de vote'!AH28</f>
        <v>0</v>
      </c>
    </row>
    <row r="16" spans="1:33" x14ac:dyDescent="0.15">
      <c r="A16" s="23" t="str">
        <f>'Bureau de vote'!C29</f>
        <v>Faaa</v>
      </c>
      <c r="B16" s="83">
        <f>'Bureau de vote'!D29</f>
        <v>4</v>
      </c>
      <c r="C16" s="83">
        <f>'Bureau de vote'!E29</f>
        <v>1762</v>
      </c>
      <c r="D16" s="83">
        <f>'Bureau de vote'!F29</f>
        <v>1078</v>
      </c>
      <c r="E16" s="83">
        <f>'Bureau de vote'!G29</f>
        <v>684</v>
      </c>
      <c r="F16" s="192">
        <f>'Bureau de vote'!H29</f>
        <v>38.82</v>
      </c>
      <c r="G16" s="83">
        <f>'Bureau de vote'!I29</f>
        <v>0</v>
      </c>
      <c r="H16" s="192">
        <f>'Bureau de vote'!J29</f>
        <v>0</v>
      </c>
      <c r="I16" s="83">
        <f>'Bureau de vote'!K29</f>
        <v>27</v>
      </c>
      <c r="J16" s="90">
        <f>'Bureau de vote'!L29</f>
        <v>657</v>
      </c>
      <c r="K16" s="83">
        <f>'Bureau de vote'!M29</f>
        <v>22</v>
      </c>
      <c r="L16" s="83">
        <f>'Bureau de vote'!N29</f>
        <v>0</v>
      </c>
      <c r="M16" s="23">
        <f>'Bureau de vote'!O29</f>
        <v>154</v>
      </c>
      <c r="N16" s="90">
        <f>'Bureau de vote'!P29</f>
        <v>0</v>
      </c>
      <c r="O16" s="83">
        <f>'Bureau de vote'!Q29</f>
        <v>149</v>
      </c>
      <c r="P16" s="83">
        <f>'Bureau de vote'!R29</f>
        <v>0</v>
      </c>
      <c r="Q16" s="23">
        <f>'Bureau de vote'!S29</f>
        <v>32</v>
      </c>
      <c r="R16" s="90">
        <f>'Bureau de vote'!T29</f>
        <v>0</v>
      </c>
      <c r="S16" s="83">
        <f>'Bureau de vote'!U29</f>
        <v>4</v>
      </c>
      <c r="T16" s="83">
        <f>'Bureau de vote'!V29</f>
        <v>0</v>
      </c>
      <c r="U16" s="23">
        <f>'Bureau de vote'!W29</f>
        <v>3</v>
      </c>
      <c r="V16" s="90">
        <f>'Bureau de vote'!X29</f>
        <v>0</v>
      </c>
      <c r="W16" s="83">
        <f>'Bureau de vote'!Y29</f>
        <v>3</v>
      </c>
      <c r="X16" s="83">
        <f>'Bureau de vote'!Z29</f>
        <v>0</v>
      </c>
      <c r="Y16" s="23">
        <f>'Bureau de vote'!AA29</f>
        <v>5</v>
      </c>
      <c r="Z16" s="90">
        <f>'Bureau de vote'!AB29</f>
        <v>0</v>
      </c>
      <c r="AA16" s="83">
        <f>'Bureau de vote'!AC29</f>
        <v>73</v>
      </c>
      <c r="AB16" s="83">
        <f>'Bureau de vote'!AD29</f>
        <v>0</v>
      </c>
      <c r="AC16" s="23">
        <f>'Bureau de vote'!AE29</f>
        <v>17</v>
      </c>
      <c r="AD16" s="90">
        <f>'Bureau de vote'!AF29</f>
        <v>0</v>
      </c>
      <c r="AE16" s="23">
        <f>'Bureau de vote'!AG29</f>
        <v>195</v>
      </c>
      <c r="AF16" s="90">
        <f>'Bureau de vote'!AH29</f>
        <v>0</v>
      </c>
    </row>
    <row r="17" spans="1:32" x14ac:dyDescent="0.15">
      <c r="A17" s="23" t="str">
        <f>'Bureau de vote'!C30</f>
        <v>Faaa</v>
      </c>
      <c r="B17" s="83">
        <f>'Bureau de vote'!D30</f>
        <v>5</v>
      </c>
      <c r="C17" s="83">
        <f>'Bureau de vote'!E30</f>
        <v>1369</v>
      </c>
      <c r="D17" s="83">
        <f>'Bureau de vote'!F30</f>
        <v>911</v>
      </c>
      <c r="E17" s="83">
        <f>'Bureau de vote'!G30</f>
        <v>458</v>
      </c>
      <c r="F17" s="192">
        <f>'Bureau de vote'!H30</f>
        <v>33.46</v>
      </c>
      <c r="G17" s="83">
        <f>'Bureau de vote'!I30</f>
        <v>19</v>
      </c>
      <c r="H17" s="192">
        <f>'Bureau de vote'!J30</f>
        <v>0</v>
      </c>
      <c r="I17" s="83">
        <f>'Bureau de vote'!K30</f>
        <v>9</v>
      </c>
      <c r="J17" s="90">
        <f>'Bureau de vote'!L30</f>
        <v>430</v>
      </c>
      <c r="K17" s="83">
        <f>'Bureau de vote'!M30</f>
        <v>15</v>
      </c>
      <c r="L17" s="83">
        <f>'Bureau de vote'!N30</f>
        <v>0</v>
      </c>
      <c r="M17" s="23">
        <f>'Bureau de vote'!O30</f>
        <v>113</v>
      </c>
      <c r="N17" s="90">
        <f>'Bureau de vote'!P30</f>
        <v>0</v>
      </c>
      <c r="O17" s="83">
        <f>'Bureau de vote'!Q30</f>
        <v>69</v>
      </c>
      <c r="P17" s="83">
        <f>'Bureau de vote'!R30</f>
        <v>0</v>
      </c>
      <c r="Q17" s="23">
        <f>'Bureau de vote'!S30</f>
        <v>21</v>
      </c>
      <c r="R17" s="90">
        <f>'Bureau de vote'!T30</f>
        <v>0</v>
      </c>
      <c r="S17" s="83">
        <f>'Bureau de vote'!U30</f>
        <v>0</v>
      </c>
      <c r="T17" s="83">
        <f>'Bureau de vote'!V30</f>
        <v>0</v>
      </c>
      <c r="U17" s="23">
        <f>'Bureau de vote'!W30</f>
        <v>9</v>
      </c>
      <c r="V17" s="90">
        <f>'Bureau de vote'!X30</f>
        <v>0</v>
      </c>
      <c r="W17" s="83">
        <f>'Bureau de vote'!Y30</f>
        <v>4</v>
      </c>
      <c r="X17" s="83">
        <f>'Bureau de vote'!Z30</f>
        <v>0</v>
      </c>
      <c r="Y17" s="23">
        <f>'Bureau de vote'!AA30</f>
        <v>4</v>
      </c>
      <c r="Z17" s="90">
        <f>'Bureau de vote'!AB30</f>
        <v>0</v>
      </c>
      <c r="AA17" s="83">
        <f>'Bureau de vote'!AC30</f>
        <v>33</v>
      </c>
      <c r="AB17" s="83">
        <f>'Bureau de vote'!AD30</f>
        <v>0</v>
      </c>
      <c r="AC17" s="23">
        <f>'Bureau de vote'!AE30</f>
        <v>3</v>
      </c>
      <c r="AD17" s="90">
        <f>'Bureau de vote'!AF30</f>
        <v>0</v>
      </c>
      <c r="AE17" s="23">
        <f>'Bureau de vote'!AG30</f>
        <v>159</v>
      </c>
      <c r="AF17" s="90">
        <f>'Bureau de vote'!AH30</f>
        <v>0</v>
      </c>
    </row>
    <row r="18" spans="1:32" x14ac:dyDescent="0.15">
      <c r="A18" s="23" t="str">
        <f>'Bureau de vote'!C31</f>
        <v>Faaa</v>
      </c>
      <c r="B18" s="83">
        <f>'Bureau de vote'!D31</f>
        <v>6</v>
      </c>
      <c r="C18" s="83">
        <f>'Bureau de vote'!E31</f>
        <v>1137</v>
      </c>
      <c r="D18" s="83">
        <f>'Bureau de vote'!F31</f>
        <v>847</v>
      </c>
      <c r="E18" s="83">
        <f>'Bureau de vote'!G31</f>
        <v>290</v>
      </c>
      <c r="F18" s="192">
        <f>'Bureau de vote'!H31</f>
        <v>25.51</v>
      </c>
      <c r="G18" s="83">
        <f>'Bureau de vote'!I31</f>
        <v>11</v>
      </c>
      <c r="H18" s="192">
        <f>'Bureau de vote'!J31</f>
        <v>0</v>
      </c>
      <c r="I18" s="83">
        <f>'Bureau de vote'!K31</f>
        <v>4</v>
      </c>
      <c r="J18" s="90">
        <f>'Bureau de vote'!L31</f>
        <v>275</v>
      </c>
      <c r="K18" s="83">
        <f>'Bureau de vote'!M31</f>
        <v>10</v>
      </c>
      <c r="L18" s="83">
        <f>'Bureau de vote'!N31</f>
        <v>0</v>
      </c>
      <c r="M18" s="23">
        <f>'Bureau de vote'!O31</f>
        <v>85</v>
      </c>
      <c r="N18" s="90">
        <f>'Bureau de vote'!P31</f>
        <v>0</v>
      </c>
      <c r="O18" s="83">
        <f>'Bureau de vote'!Q31</f>
        <v>48</v>
      </c>
      <c r="P18" s="83">
        <f>'Bureau de vote'!R31</f>
        <v>0</v>
      </c>
      <c r="Q18" s="23">
        <f>'Bureau de vote'!S31</f>
        <v>11</v>
      </c>
      <c r="R18" s="90">
        <f>'Bureau de vote'!T31</f>
        <v>0</v>
      </c>
      <c r="S18" s="83">
        <f>'Bureau de vote'!U31</f>
        <v>1</v>
      </c>
      <c r="T18" s="83">
        <f>'Bureau de vote'!V31</f>
        <v>0</v>
      </c>
      <c r="U18" s="23">
        <f>'Bureau de vote'!W31</f>
        <v>1</v>
      </c>
      <c r="V18" s="90">
        <f>'Bureau de vote'!X31</f>
        <v>0</v>
      </c>
      <c r="W18" s="83">
        <f>'Bureau de vote'!Y31</f>
        <v>2</v>
      </c>
      <c r="X18" s="83">
        <f>'Bureau de vote'!Z31</f>
        <v>0</v>
      </c>
      <c r="Y18" s="23">
        <f>'Bureau de vote'!AA31</f>
        <v>2</v>
      </c>
      <c r="Z18" s="90">
        <f>'Bureau de vote'!AB31</f>
        <v>0</v>
      </c>
      <c r="AA18" s="83">
        <f>'Bureau de vote'!AC31</f>
        <v>29</v>
      </c>
      <c r="AB18" s="83">
        <f>'Bureau de vote'!AD31</f>
        <v>0</v>
      </c>
      <c r="AC18" s="23">
        <f>'Bureau de vote'!AE31</f>
        <v>9</v>
      </c>
      <c r="AD18" s="90">
        <f>'Bureau de vote'!AF31</f>
        <v>0</v>
      </c>
      <c r="AE18" s="23">
        <f>'Bureau de vote'!AG31</f>
        <v>77</v>
      </c>
      <c r="AF18" s="90">
        <f>'Bureau de vote'!AH31</f>
        <v>0</v>
      </c>
    </row>
    <row r="19" spans="1:32" x14ac:dyDescent="0.15">
      <c r="A19" s="23" t="str">
        <f>'Bureau de vote'!C32</f>
        <v>Faaa</v>
      </c>
      <c r="B19" s="83">
        <f>'Bureau de vote'!D32</f>
        <v>7</v>
      </c>
      <c r="C19" s="83">
        <f>'Bureau de vote'!E32</f>
        <v>1052</v>
      </c>
      <c r="D19" s="83">
        <f>'Bureau de vote'!F32</f>
        <v>894</v>
      </c>
      <c r="E19" s="83">
        <f>'Bureau de vote'!G32</f>
        <v>158</v>
      </c>
      <c r="F19" s="192">
        <f>'Bureau de vote'!H32</f>
        <v>15.02</v>
      </c>
      <c r="G19" s="83">
        <f>'Bureau de vote'!I32</f>
        <v>8</v>
      </c>
      <c r="H19" s="192">
        <f>'Bureau de vote'!J32</f>
        <v>0</v>
      </c>
      <c r="I19" s="83">
        <f>'Bureau de vote'!K32</f>
        <v>1</v>
      </c>
      <c r="J19" s="90">
        <f>'Bureau de vote'!L32</f>
        <v>149</v>
      </c>
      <c r="K19" s="83">
        <f>'Bureau de vote'!M32</f>
        <v>4</v>
      </c>
      <c r="L19" s="83">
        <f>'Bureau de vote'!N32</f>
        <v>0</v>
      </c>
      <c r="M19" s="23">
        <f>'Bureau de vote'!O32</f>
        <v>41</v>
      </c>
      <c r="N19" s="90">
        <f>'Bureau de vote'!P32</f>
        <v>0</v>
      </c>
      <c r="O19" s="83">
        <f>'Bureau de vote'!Q32</f>
        <v>16</v>
      </c>
      <c r="P19" s="83">
        <f>'Bureau de vote'!R32</f>
        <v>0</v>
      </c>
      <c r="Q19" s="23">
        <f>'Bureau de vote'!S32</f>
        <v>10</v>
      </c>
      <c r="R19" s="90">
        <f>'Bureau de vote'!T32</f>
        <v>0</v>
      </c>
      <c r="S19" s="83">
        <f>'Bureau de vote'!U32</f>
        <v>2</v>
      </c>
      <c r="T19" s="83">
        <f>'Bureau de vote'!V32</f>
        <v>0</v>
      </c>
      <c r="U19" s="23">
        <f>'Bureau de vote'!W32</f>
        <v>2</v>
      </c>
      <c r="V19" s="90">
        <f>'Bureau de vote'!X32</f>
        <v>0</v>
      </c>
      <c r="W19" s="83">
        <f>'Bureau de vote'!Y32</f>
        <v>0</v>
      </c>
      <c r="X19" s="83">
        <f>'Bureau de vote'!Z32</f>
        <v>0</v>
      </c>
      <c r="Y19" s="23">
        <f>'Bureau de vote'!AA32</f>
        <v>1</v>
      </c>
      <c r="Z19" s="90">
        <f>'Bureau de vote'!AB32</f>
        <v>0</v>
      </c>
      <c r="AA19" s="83">
        <f>'Bureau de vote'!AC32</f>
        <v>17</v>
      </c>
      <c r="AB19" s="83">
        <f>'Bureau de vote'!AD32</f>
        <v>0</v>
      </c>
      <c r="AC19" s="23">
        <f>'Bureau de vote'!AE32</f>
        <v>4</v>
      </c>
      <c r="AD19" s="90">
        <f>'Bureau de vote'!AF32</f>
        <v>0</v>
      </c>
      <c r="AE19" s="23">
        <f>'Bureau de vote'!AG32</f>
        <v>52</v>
      </c>
      <c r="AF19" s="90">
        <f>'Bureau de vote'!AH32</f>
        <v>0</v>
      </c>
    </row>
    <row r="20" spans="1:32" x14ac:dyDescent="0.15">
      <c r="A20" s="23" t="str">
        <f>'Bureau de vote'!C33</f>
        <v>Faaa</v>
      </c>
      <c r="B20" s="83">
        <f>'Bureau de vote'!D33</f>
        <v>8</v>
      </c>
      <c r="C20" s="83">
        <f>'Bureau de vote'!E33</f>
        <v>1125</v>
      </c>
      <c r="D20" s="83">
        <f>'Bureau de vote'!F33</f>
        <v>940</v>
      </c>
      <c r="E20" s="83">
        <f>'Bureau de vote'!G33</f>
        <v>185</v>
      </c>
      <c r="F20" s="192">
        <f>'Bureau de vote'!H33</f>
        <v>16.440000000000001</v>
      </c>
      <c r="G20" s="83">
        <f>'Bureau de vote'!I33</f>
        <v>14</v>
      </c>
      <c r="H20" s="192">
        <f>'Bureau de vote'!J33</f>
        <v>0</v>
      </c>
      <c r="I20" s="83">
        <f>'Bureau de vote'!K33</f>
        <v>4</v>
      </c>
      <c r="J20" s="90">
        <f>'Bureau de vote'!L33</f>
        <v>167</v>
      </c>
      <c r="K20" s="83">
        <f>'Bureau de vote'!M33</f>
        <v>2</v>
      </c>
      <c r="L20" s="83">
        <f>'Bureau de vote'!N33</f>
        <v>0</v>
      </c>
      <c r="M20" s="23">
        <f>'Bureau de vote'!O33</f>
        <v>74</v>
      </c>
      <c r="N20" s="90">
        <f>'Bureau de vote'!P33</f>
        <v>0</v>
      </c>
      <c r="O20" s="83">
        <f>'Bureau de vote'!Q33</f>
        <v>27</v>
      </c>
      <c r="P20" s="83">
        <f>'Bureau de vote'!R33</f>
        <v>0</v>
      </c>
      <c r="Q20" s="23">
        <f>'Bureau de vote'!S33</f>
        <v>4</v>
      </c>
      <c r="R20" s="90">
        <f>'Bureau de vote'!T33</f>
        <v>0</v>
      </c>
      <c r="S20" s="83">
        <f>'Bureau de vote'!U33</f>
        <v>1</v>
      </c>
      <c r="T20" s="83">
        <f>'Bureau de vote'!V33</f>
        <v>0</v>
      </c>
      <c r="U20" s="23">
        <f>'Bureau de vote'!W33</f>
        <v>3</v>
      </c>
      <c r="V20" s="90">
        <f>'Bureau de vote'!X33</f>
        <v>0</v>
      </c>
      <c r="W20" s="83">
        <f>'Bureau de vote'!Y33</f>
        <v>0</v>
      </c>
      <c r="X20" s="83">
        <f>'Bureau de vote'!Z33</f>
        <v>0</v>
      </c>
      <c r="Y20" s="23">
        <f>'Bureau de vote'!AA33</f>
        <v>2</v>
      </c>
      <c r="Z20" s="90">
        <f>'Bureau de vote'!AB33</f>
        <v>0</v>
      </c>
      <c r="AA20" s="83">
        <f>'Bureau de vote'!AC33</f>
        <v>13</v>
      </c>
      <c r="AB20" s="83">
        <f>'Bureau de vote'!AD33</f>
        <v>0</v>
      </c>
      <c r="AC20" s="23">
        <f>'Bureau de vote'!AE33</f>
        <v>3</v>
      </c>
      <c r="AD20" s="90">
        <f>'Bureau de vote'!AF33</f>
        <v>0</v>
      </c>
      <c r="AE20" s="23">
        <f>'Bureau de vote'!AG33</f>
        <v>38</v>
      </c>
      <c r="AF20" s="90">
        <f>'Bureau de vote'!AH33</f>
        <v>0</v>
      </c>
    </row>
    <row r="21" spans="1:32" x14ac:dyDescent="0.15">
      <c r="A21" s="23" t="str">
        <f>'Bureau de vote'!C34</f>
        <v>Faaa</v>
      </c>
      <c r="B21" s="83">
        <f>'Bureau de vote'!D34</f>
        <v>9</v>
      </c>
      <c r="C21" s="83">
        <f>'Bureau de vote'!E34</f>
        <v>960</v>
      </c>
      <c r="D21" s="83">
        <f>'Bureau de vote'!F34</f>
        <v>759</v>
      </c>
      <c r="E21" s="83">
        <f>'Bureau de vote'!G34</f>
        <v>201</v>
      </c>
      <c r="F21" s="192">
        <f>'Bureau de vote'!H34</f>
        <v>20.94</v>
      </c>
      <c r="G21" s="83">
        <f>'Bureau de vote'!I34</f>
        <v>9</v>
      </c>
      <c r="H21" s="192">
        <f>'Bureau de vote'!J34</f>
        <v>0</v>
      </c>
      <c r="I21" s="83">
        <f>'Bureau de vote'!K34</f>
        <v>8</v>
      </c>
      <c r="J21" s="90">
        <f>'Bureau de vote'!L34</f>
        <v>184</v>
      </c>
      <c r="K21" s="83">
        <f>'Bureau de vote'!M34</f>
        <v>5</v>
      </c>
      <c r="L21" s="83">
        <f>'Bureau de vote'!N34</f>
        <v>0</v>
      </c>
      <c r="M21" s="23">
        <f>'Bureau de vote'!O34</f>
        <v>66</v>
      </c>
      <c r="N21" s="90">
        <f>'Bureau de vote'!P34</f>
        <v>0</v>
      </c>
      <c r="O21" s="83">
        <f>'Bureau de vote'!Q34</f>
        <v>21</v>
      </c>
      <c r="P21" s="83">
        <f>'Bureau de vote'!R34</f>
        <v>0</v>
      </c>
      <c r="Q21" s="23">
        <f>'Bureau de vote'!S34</f>
        <v>7</v>
      </c>
      <c r="R21" s="90">
        <f>'Bureau de vote'!T34</f>
        <v>0</v>
      </c>
      <c r="S21" s="83">
        <f>'Bureau de vote'!U34</f>
        <v>1</v>
      </c>
      <c r="T21" s="83">
        <f>'Bureau de vote'!V34</f>
        <v>0</v>
      </c>
      <c r="U21" s="23">
        <f>'Bureau de vote'!W34</f>
        <v>2</v>
      </c>
      <c r="V21" s="90">
        <f>'Bureau de vote'!X34</f>
        <v>0</v>
      </c>
      <c r="W21" s="83">
        <f>'Bureau de vote'!Y34</f>
        <v>0</v>
      </c>
      <c r="X21" s="83">
        <f>'Bureau de vote'!Z34</f>
        <v>0</v>
      </c>
      <c r="Y21" s="23">
        <f>'Bureau de vote'!AA34</f>
        <v>1</v>
      </c>
      <c r="Z21" s="90">
        <f>'Bureau de vote'!AB34</f>
        <v>0</v>
      </c>
      <c r="AA21" s="83">
        <f>'Bureau de vote'!AC34</f>
        <v>12</v>
      </c>
      <c r="AB21" s="83">
        <f>'Bureau de vote'!AD34</f>
        <v>0</v>
      </c>
      <c r="AC21" s="23">
        <f>'Bureau de vote'!AE34</f>
        <v>3</v>
      </c>
      <c r="AD21" s="90">
        <f>'Bureau de vote'!AF34</f>
        <v>0</v>
      </c>
      <c r="AE21" s="23">
        <f>'Bureau de vote'!AG34</f>
        <v>66</v>
      </c>
      <c r="AF21" s="90">
        <f>'Bureau de vote'!AH34</f>
        <v>0</v>
      </c>
    </row>
    <row r="22" spans="1:32" x14ac:dyDescent="0.15">
      <c r="A22" s="23" t="str">
        <f>'Bureau de vote'!C35</f>
        <v>Faaa</v>
      </c>
      <c r="B22" s="83">
        <f>'Bureau de vote'!D35</f>
        <v>10</v>
      </c>
      <c r="C22" s="83">
        <f>'Bureau de vote'!E35</f>
        <v>1364</v>
      </c>
      <c r="D22" s="83">
        <f>'Bureau de vote'!F35</f>
        <v>862</v>
      </c>
      <c r="E22" s="83">
        <f>'Bureau de vote'!G35</f>
        <v>502</v>
      </c>
      <c r="F22" s="192">
        <f>'Bureau de vote'!H35</f>
        <v>36.799999999999997</v>
      </c>
      <c r="G22" s="83">
        <f>'Bureau de vote'!I35</f>
        <v>10</v>
      </c>
      <c r="H22" s="192">
        <f>'Bureau de vote'!J35</f>
        <v>0</v>
      </c>
      <c r="I22" s="83">
        <f>'Bureau de vote'!K35</f>
        <v>4</v>
      </c>
      <c r="J22" s="90">
        <f>'Bureau de vote'!L35</f>
        <v>488</v>
      </c>
      <c r="K22" s="83">
        <f>'Bureau de vote'!M35</f>
        <v>28</v>
      </c>
      <c r="L22" s="83">
        <f>'Bureau de vote'!N35</f>
        <v>0</v>
      </c>
      <c r="M22" s="23">
        <f>'Bureau de vote'!O35</f>
        <v>115</v>
      </c>
      <c r="N22" s="90">
        <f>'Bureau de vote'!P35</f>
        <v>0</v>
      </c>
      <c r="O22" s="83">
        <f>'Bureau de vote'!Q35</f>
        <v>111</v>
      </c>
      <c r="P22" s="83">
        <f>'Bureau de vote'!R35</f>
        <v>0</v>
      </c>
      <c r="Q22" s="23">
        <f>'Bureau de vote'!S35</f>
        <v>20</v>
      </c>
      <c r="R22" s="90">
        <f>'Bureau de vote'!T35</f>
        <v>0</v>
      </c>
      <c r="S22" s="83">
        <f>'Bureau de vote'!U35</f>
        <v>3</v>
      </c>
      <c r="T22" s="83">
        <f>'Bureau de vote'!V35</f>
        <v>0</v>
      </c>
      <c r="U22" s="23">
        <f>'Bureau de vote'!W35</f>
        <v>5</v>
      </c>
      <c r="V22" s="90">
        <f>'Bureau de vote'!X35</f>
        <v>0</v>
      </c>
      <c r="W22" s="83">
        <f>'Bureau de vote'!Y35</f>
        <v>0</v>
      </c>
      <c r="X22" s="83">
        <f>'Bureau de vote'!Z35</f>
        <v>0</v>
      </c>
      <c r="Y22" s="23">
        <f>'Bureau de vote'!AA35</f>
        <v>2</v>
      </c>
      <c r="Z22" s="90">
        <f>'Bureau de vote'!AB35</f>
        <v>0</v>
      </c>
      <c r="AA22" s="83">
        <f>'Bureau de vote'!AC35</f>
        <v>77</v>
      </c>
      <c r="AB22" s="83">
        <f>'Bureau de vote'!AD35</f>
        <v>0</v>
      </c>
      <c r="AC22" s="23">
        <f>'Bureau de vote'!AE35</f>
        <v>8</v>
      </c>
      <c r="AD22" s="90">
        <f>'Bureau de vote'!AF35</f>
        <v>0</v>
      </c>
      <c r="AE22" s="23">
        <f>'Bureau de vote'!AG35</f>
        <v>119</v>
      </c>
      <c r="AF22" s="90">
        <f>'Bureau de vote'!AH35</f>
        <v>0</v>
      </c>
    </row>
    <row r="23" spans="1:32" x14ac:dyDescent="0.15">
      <c r="A23" s="23" t="str">
        <f>'Bureau de vote'!C36</f>
        <v>Faaa</v>
      </c>
      <c r="B23" s="83">
        <f>'Bureau de vote'!D36</f>
        <v>11</v>
      </c>
      <c r="C23" s="83">
        <f>'Bureau de vote'!E36</f>
        <v>1429</v>
      </c>
      <c r="D23" s="83">
        <f>'Bureau de vote'!F36</f>
        <v>1041</v>
      </c>
      <c r="E23" s="83">
        <f>'Bureau de vote'!G36</f>
        <v>388</v>
      </c>
      <c r="F23" s="192">
        <f>'Bureau de vote'!H36</f>
        <v>27.15</v>
      </c>
      <c r="G23" s="83">
        <f>'Bureau de vote'!I36</f>
        <v>22</v>
      </c>
      <c r="H23" s="192">
        <f>'Bureau de vote'!J36</f>
        <v>0</v>
      </c>
      <c r="I23" s="83">
        <f>'Bureau de vote'!K36</f>
        <v>9</v>
      </c>
      <c r="J23" s="90">
        <f>'Bureau de vote'!L36</f>
        <v>357</v>
      </c>
      <c r="K23" s="83">
        <f>'Bureau de vote'!M36</f>
        <v>9</v>
      </c>
      <c r="L23" s="83">
        <f>'Bureau de vote'!N36</f>
        <v>0</v>
      </c>
      <c r="M23" s="23">
        <f>'Bureau de vote'!O36</f>
        <v>127</v>
      </c>
      <c r="N23" s="90">
        <f>'Bureau de vote'!P36</f>
        <v>0</v>
      </c>
      <c r="O23" s="83">
        <f>'Bureau de vote'!Q36</f>
        <v>47</v>
      </c>
      <c r="P23" s="83">
        <f>'Bureau de vote'!R36</f>
        <v>0</v>
      </c>
      <c r="Q23" s="23">
        <f>'Bureau de vote'!S36</f>
        <v>13</v>
      </c>
      <c r="R23" s="90">
        <f>'Bureau de vote'!T36</f>
        <v>0</v>
      </c>
      <c r="S23" s="83">
        <f>'Bureau de vote'!U36</f>
        <v>6</v>
      </c>
      <c r="T23" s="83">
        <f>'Bureau de vote'!V36</f>
        <v>0</v>
      </c>
      <c r="U23" s="23">
        <f>'Bureau de vote'!W36</f>
        <v>2</v>
      </c>
      <c r="V23" s="90">
        <f>'Bureau de vote'!X36</f>
        <v>0</v>
      </c>
      <c r="W23" s="83">
        <f>'Bureau de vote'!Y36</f>
        <v>1</v>
      </c>
      <c r="X23" s="83">
        <f>'Bureau de vote'!Z36</f>
        <v>0</v>
      </c>
      <c r="Y23" s="23">
        <f>'Bureau de vote'!AA36</f>
        <v>2</v>
      </c>
      <c r="Z23" s="90">
        <f>'Bureau de vote'!AB36</f>
        <v>0</v>
      </c>
      <c r="AA23" s="83">
        <f>'Bureau de vote'!AC36</f>
        <v>37</v>
      </c>
      <c r="AB23" s="83">
        <f>'Bureau de vote'!AD36</f>
        <v>0</v>
      </c>
      <c r="AC23" s="23">
        <f>'Bureau de vote'!AE36</f>
        <v>8</v>
      </c>
      <c r="AD23" s="90">
        <f>'Bureau de vote'!AF36</f>
        <v>0</v>
      </c>
      <c r="AE23" s="23">
        <f>'Bureau de vote'!AG36</f>
        <v>105</v>
      </c>
      <c r="AF23" s="90">
        <f>'Bureau de vote'!AH36</f>
        <v>0</v>
      </c>
    </row>
    <row r="24" spans="1:32" x14ac:dyDescent="0.15">
      <c r="A24" s="23" t="str">
        <f>'Bureau de vote'!C37</f>
        <v>Faaa</v>
      </c>
      <c r="B24" s="83">
        <f>'Bureau de vote'!D37</f>
        <v>12</v>
      </c>
      <c r="C24" s="83">
        <f>'Bureau de vote'!E37</f>
        <v>1766</v>
      </c>
      <c r="D24" s="83">
        <f>'Bureau de vote'!F37</f>
        <v>1358</v>
      </c>
      <c r="E24" s="83">
        <f>'Bureau de vote'!G37</f>
        <v>408</v>
      </c>
      <c r="F24" s="192">
        <f>'Bureau de vote'!H37</f>
        <v>23.1</v>
      </c>
      <c r="G24" s="83">
        <f>'Bureau de vote'!I37</f>
        <v>14</v>
      </c>
      <c r="H24" s="192">
        <f>'Bureau de vote'!J37</f>
        <v>0</v>
      </c>
      <c r="I24" s="83">
        <f>'Bureau de vote'!K37</f>
        <v>8</v>
      </c>
      <c r="J24" s="90">
        <f>'Bureau de vote'!L37</f>
        <v>386</v>
      </c>
      <c r="K24" s="83">
        <f>'Bureau de vote'!M37</f>
        <v>13</v>
      </c>
      <c r="L24" s="83">
        <f>'Bureau de vote'!N37</f>
        <v>0</v>
      </c>
      <c r="M24" s="23">
        <f>'Bureau de vote'!O37</f>
        <v>128</v>
      </c>
      <c r="N24" s="90">
        <f>'Bureau de vote'!P37</f>
        <v>0</v>
      </c>
      <c r="O24" s="83">
        <f>'Bureau de vote'!Q37</f>
        <v>51</v>
      </c>
      <c r="P24" s="83">
        <f>'Bureau de vote'!R37</f>
        <v>0</v>
      </c>
      <c r="Q24" s="23">
        <f>'Bureau de vote'!S37</f>
        <v>17</v>
      </c>
      <c r="R24" s="90">
        <f>'Bureau de vote'!T37</f>
        <v>0</v>
      </c>
      <c r="S24" s="83">
        <f>'Bureau de vote'!U37</f>
        <v>4</v>
      </c>
      <c r="T24" s="83">
        <f>'Bureau de vote'!V37</f>
        <v>0</v>
      </c>
      <c r="U24" s="23">
        <f>'Bureau de vote'!W37</f>
        <v>4</v>
      </c>
      <c r="V24" s="90">
        <f>'Bureau de vote'!X37</f>
        <v>0</v>
      </c>
      <c r="W24" s="83">
        <f>'Bureau de vote'!Y37</f>
        <v>5</v>
      </c>
      <c r="X24" s="83">
        <f>'Bureau de vote'!Z37</f>
        <v>0</v>
      </c>
      <c r="Y24" s="23">
        <f>'Bureau de vote'!AA37</f>
        <v>1</v>
      </c>
      <c r="Z24" s="90">
        <f>'Bureau de vote'!AB37</f>
        <v>0</v>
      </c>
      <c r="AA24" s="83">
        <f>'Bureau de vote'!AC37</f>
        <v>43</v>
      </c>
      <c r="AB24" s="83">
        <f>'Bureau de vote'!AD37</f>
        <v>0</v>
      </c>
      <c r="AC24" s="23">
        <f>'Bureau de vote'!AE37</f>
        <v>9</v>
      </c>
      <c r="AD24" s="90">
        <f>'Bureau de vote'!AF37</f>
        <v>0</v>
      </c>
      <c r="AE24" s="23">
        <f>'Bureau de vote'!AG37</f>
        <v>111</v>
      </c>
      <c r="AF24" s="90">
        <f>'Bureau de vote'!AH37</f>
        <v>0</v>
      </c>
    </row>
    <row r="25" spans="1:32" x14ac:dyDescent="0.15">
      <c r="A25" s="23" t="str">
        <f>'Bureau de vote'!C38</f>
        <v>Faaa</v>
      </c>
      <c r="B25" s="83">
        <f>'Bureau de vote'!D38</f>
        <v>13</v>
      </c>
      <c r="C25" s="83">
        <f>'Bureau de vote'!E38</f>
        <v>1423</v>
      </c>
      <c r="D25" s="83">
        <f>'Bureau de vote'!F38</f>
        <v>1085</v>
      </c>
      <c r="E25" s="83">
        <f>'Bureau de vote'!G38</f>
        <v>338</v>
      </c>
      <c r="F25" s="192">
        <f>'Bureau de vote'!H38</f>
        <v>23.75</v>
      </c>
      <c r="G25" s="83">
        <f>'Bureau de vote'!I38</f>
        <v>10</v>
      </c>
      <c r="H25" s="192">
        <f>'Bureau de vote'!J38</f>
        <v>0</v>
      </c>
      <c r="I25" s="83">
        <f>'Bureau de vote'!K38</f>
        <v>6</v>
      </c>
      <c r="J25" s="90">
        <f>'Bureau de vote'!L38</f>
        <v>322</v>
      </c>
      <c r="K25" s="83">
        <f>'Bureau de vote'!M38</f>
        <v>2</v>
      </c>
      <c r="L25" s="83">
        <f>'Bureau de vote'!N38</f>
        <v>0</v>
      </c>
      <c r="M25" s="23">
        <f>'Bureau de vote'!O38</f>
        <v>146</v>
      </c>
      <c r="N25" s="90">
        <f>'Bureau de vote'!P38</f>
        <v>0</v>
      </c>
      <c r="O25" s="83">
        <f>'Bureau de vote'!Q38</f>
        <v>27</v>
      </c>
      <c r="P25" s="83">
        <f>'Bureau de vote'!R38</f>
        <v>0</v>
      </c>
      <c r="Q25" s="23">
        <f>'Bureau de vote'!S38</f>
        <v>8</v>
      </c>
      <c r="R25" s="90">
        <f>'Bureau de vote'!T38</f>
        <v>0</v>
      </c>
      <c r="S25" s="83">
        <f>'Bureau de vote'!U38</f>
        <v>6</v>
      </c>
      <c r="T25" s="83">
        <f>'Bureau de vote'!V38</f>
        <v>0</v>
      </c>
      <c r="U25" s="23">
        <f>'Bureau de vote'!W38</f>
        <v>3</v>
      </c>
      <c r="V25" s="90">
        <f>'Bureau de vote'!X38</f>
        <v>0</v>
      </c>
      <c r="W25" s="83">
        <f>'Bureau de vote'!Y38</f>
        <v>2</v>
      </c>
      <c r="X25" s="83">
        <f>'Bureau de vote'!Z38</f>
        <v>0</v>
      </c>
      <c r="Y25" s="23">
        <f>'Bureau de vote'!AA38</f>
        <v>0</v>
      </c>
      <c r="Z25" s="90">
        <f>'Bureau de vote'!AB38</f>
        <v>0</v>
      </c>
      <c r="AA25" s="83">
        <f>'Bureau de vote'!AC38</f>
        <v>21</v>
      </c>
      <c r="AB25" s="83">
        <f>'Bureau de vote'!AD38</f>
        <v>0</v>
      </c>
      <c r="AC25" s="23">
        <f>'Bureau de vote'!AE38</f>
        <v>1</v>
      </c>
      <c r="AD25" s="90">
        <f>'Bureau de vote'!AF38</f>
        <v>0</v>
      </c>
      <c r="AE25" s="23">
        <f>'Bureau de vote'!AG38</f>
        <v>106</v>
      </c>
      <c r="AF25" s="90">
        <f>'Bureau de vote'!AH38</f>
        <v>0</v>
      </c>
    </row>
    <row r="26" spans="1:32" x14ac:dyDescent="0.15">
      <c r="A26" s="23" t="str">
        <f>'Bureau de vote'!C39</f>
        <v>Faaa</v>
      </c>
      <c r="B26" s="83">
        <f>'Bureau de vote'!D39</f>
        <v>14</v>
      </c>
      <c r="C26" s="83">
        <f>'Bureau de vote'!E39</f>
        <v>1650</v>
      </c>
      <c r="D26" s="83">
        <f>'Bureau de vote'!F39</f>
        <v>1227</v>
      </c>
      <c r="E26" s="83">
        <f>'Bureau de vote'!G39</f>
        <v>423</v>
      </c>
      <c r="F26" s="192">
        <f>'Bureau de vote'!H39</f>
        <v>25.64</v>
      </c>
      <c r="G26" s="83">
        <f>'Bureau de vote'!I39</f>
        <v>20</v>
      </c>
      <c r="H26" s="192">
        <f>'Bureau de vote'!J39</f>
        <v>0</v>
      </c>
      <c r="I26" s="83">
        <f>'Bureau de vote'!K39</f>
        <v>5</v>
      </c>
      <c r="J26" s="90">
        <f>'Bureau de vote'!L39</f>
        <v>398</v>
      </c>
      <c r="K26" s="83">
        <f>'Bureau de vote'!M39</f>
        <v>6</v>
      </c>
      <c r="L26" s="83">
        <f>'Bureau de vote'!N39</f>
        <v>0</v>
      </c>
      <c r="M26" s="23">
        <f>'Bureau de vote'!O39</f>
        <v>107</v>
      </c>
      <c r="N26" s="90">
        <f>'Bureau de vote'!P39</f>
        <v>0</v>
      </c>
      <c r="O26" s="83">
        <f>'Bureau de vote'!Q39</f>
        <v>77</v>
      </c>
      <c r="P26" s="83">
        <f>'Bureau de vote'!R39</f>
        <v>0</v>
      </c>
      <c r="Q26" s="23">
        <f>'Bureau de vote'!S39</f>
        <v>17</v>
      </c>
      <c r="R26" s="90">
        <f>'Bureau de vote'!T39</f>
        <v>0</v>
      </c>
      <c r="S26" s="83">
        <f>'Bureau de vote'!U39</f>
        <v>6</v>
      </c>
      <c r="T26" s="83">
        <f>'Bureau de vote'!V39</f>
        <v>0</v>
      </c>
      <c r="U26" s="23">
        <f>'Bureau de vote'!W39</f>
        <v>4</v>
      </c>
      <c r="V26" s="90">
        <f>'Bureau de vote'!X39</f>
        <v>0</v>
      </c>
      <c r="W26" s="83">
        <f>'Bureau de vote'!Y39</f>
        <v>2</v>
      </c>
      <c r="X26" s="83">
        <f>'Bureau de vote'!Z39</f>
        <v>0</v>
      </c>
      <c r="Y26" s="23">
        <f>'Bureau de vote'!AA39</f>
        <v>3</v>
      </c>
      <c r="Z26" s="90">
        <f>'Bureau de vote'!AB39</f>
        <v>0</v>
      </c>
      <c r="AA26" s="83">
        <f>'Bureau de vote'!AC39</f>
        <v>42</v>
      </c>
      <c r="AB26" s="83">
        <f>'Bureau de vote'!AD39</f>
        <v>0</v>
      </c>
      <c r="AC26" s="23">
        <f>'Bureau de vote'!AE39</f>
        <v>17</v>
      </c>
      <c r="AD26" s="90">
        <f>'Bureau de vote'!AF39</f>
        <v>0</v>
      </c>
      <c r="AE26" s="23">
        <f>'Bureau de vote'!AG39</f>
        <v>117</v>
      </c>
      <c r="AF26" s="90">
        <f>'Bureau de vote'!AH39</f>
        <v>0</v>
      </c>
    </row>
    <row r="27" spans="1:32" x14ac:dyDescent="0.15">
      <c r="A27" s="87" t="str">
        <f>'Bureau de vote'!C61</f>
        <v>HITIAA O TE RA</v>
      </c>
      <c r="B27" s="88"/>
      <c r="C27" s="88">
        <f>'Bureau de vote'!E61</f>
        <v>7891</v>
      </c>
      <c r="D27" s="88">
        <f>'Bureau de vote'!F61</f>
        <v>5146</v>
      </c>
      <c r="E27" s="88">
        <f>'Bureau de vote'!G61</f>
        <v>2745</v>
      </c>
      <c r="F27" s="121">
        <f>'Bureau de vote'!H61</f>
        <v>0.34786465593714361</v>
      </c>
      <c r="G27" s="88">
        <f>'Bureau de vote'!I61</f>
        <v>73</v>
      </c>
      <c r="H27" s="121">
        <f>'Bureau de vote'!J61</f>
        <v>9.2510454948675699E-3</v>
      </c>
      <c r="I27" s="88">
        <f>'Bureau de vote'!K61</f>
        <v>52</v>
      </c>
      <c r="J27" s="104">
        <f>'Bureau de vote'!L61</f>
        <v>2620</v>
      </c>
      <c r="K27" s="88">
        <f>SUM(K28:K35)</f>
        <v>38</v>
      </c>
      <c r="L27" s="102">
        <f>K27/$J27</f>
        <v>1.4503816793893129E-2</v>
      </c>
      <c r="M27" s="87">
        <f>SUM(M28:M35)</f>
        <v>965</v>
      </c>
      <c r="N27" s="85">
        <f>M27/$J27</f>
        <v>0.36832061068702288</v>
      </c>
      <c r="O27" s="88">
        <f>SUM(O28:O35)</f>
        <v>199</v>
      </c>
      <c r="P27" s="102">
        <f t="shared" ref="P27" si="19">O27/$J27</f>
        <v>7.5954198473282442E-2</v>
      </c>
      <c r="Q27" s="87">
        <f>SUM(Q28:Q35)</f>
        <v>45</v>
      </c>
      <c r="R27" s="85">
        <f t="shared" ref="R27" si="20">Q27/$J27</f>
        <v>1.717557251908397E-2</v>
      </c>
      <c r="S27" s="88">
        <f>SUM(S28:S35)</f>
        <v>28</v>
      </c>
      <c r="T27" s="102">
        <f t="shared" ref="T27" si="21">S27/$J27</f>
        <v>1.0687022900763359E-2</v>
      </c>
      <c r="U27" s="87">
        <f>SUM(U28:U35)</f>
        <v>24</v>
      </c>
      <c r="V27" s="85">
        <f t="shared" ref="V27" si="22">U27/$J27</f>
        <v>9.1603053435114507E-3</v>
      </c>
      <c r="W27" s="88">
        <f>SUM(W28:W35)</f>
        <v>8</v>
      </c>
      <c r="X27" s="102">
        <f t="shared" ref="X27" si="23">W27/$J27</f>
        <v>3.0534351145038168E-3</v>
      </c>
      <c r="Y27" s="87">
        <f>SUM(Y28:Y35)</f>
        <v>7</v>
      </c>
      <c r="Z27" s="85">
        <f t="shared" ref="Z27" si="24">Y27/$J27</f>
        <v>2.6717557251908397E-3</v>
      </c>
      <c r="AA27" s="88">
        <f>SUM(AA28:AA35)</f>
        <v>153</v>
      </c>
      <c r="AB27" s="102">
        <f t="shared" ref="AB27" si="25">AA27/$J27</f>
        <v>5.8396946564885498E-2</v>
      </c>
      <c r="AC27" s="87">
        <f>SUM(AC28:AC35)</f>
        <v>14</v>
      </c>
      <c r="AD27" s="85">
        <f t="shared" ref="AD27" si="26">AC27/$J27</f>
        <v>5.3435114503816794E-3</v>
      </c>
      <c r="AE27" s="87">
        <f>SUM(AE28:AE35)</f>
        <v>1139</v>
      </c>
      <c r="AF27" s="85">
        <f t="shared" ref="AF27" si="27">AE27/$J27</f>
        <v>0.4347328244274809</v>
      </c>
    </row>
    <row r="28" spans="1:32" x14ac:dyDescent="0.15">
      <c r="A28" s="23" t="str">
        <f>'Bureau de vote'!C62</f>
        <v>Hitiaa 1</v>
      </c>
      <c r="B28" s="83">
        <f>'Bureau de vote'!D62</f>
        <v>1</v>
      </c>
      <c r="C28" s="83">
        <f>'Bureau de vote'!E62</f>
        <v>990</v>
      </c>
      <c r="D28" s="83">
        <f>'Bureau de vote'!F62</f>
        <v>698</v>
      </c>
      <c r="E28" s="83">
        <f>'Bureau de vote'!G62</f>
        <v>292</v>
      </c>
      <c r="F28" s="192">
        <f>'Bureau de vote'!H62</f>
        <v>29.49</v>
      </c>
      <c r="G28" s="83">
        <f>'Bureau de vote'!I62</f>
        <v>7</v>
      </c>
      <c r="H28" s="192">
        <f>'Bureau de vote'!J62</f>
        <v>0</v>
      </c>
      <c r="I28" s="83">
        <f>'Bureau de vote'!K62</f>
        <v>6</v>
      </c>
      <c r="J28" s="90">
        <f>'Bureau de vote'!L62</f>
        <v>279</v>
      </c>
      <c r="K28" s="83">
        <f>'Bureau de vote'!M62</f>
        <v>3</v>
      </c>
      <c r="L28" s="83">
        <f>'Bureau de vote'!N62</f>
        <v>0</v>
      </c>
      <c r="M28" s="23">
        <f>'Bureau de vote'!O62</f>
        <v>152</v>
      </c>
      <c r="N28" s="90">
        <f>'Bureau de vote'!P62</f>
        <v>0</v>
      </c>
      <c r="O28" s="83">
        <f>'Bureau de vote'!Q62</f>
        <v>13</v>
      </c>
      <c r="P28" s="83">
        <f>'Bureau de vote'!R62</f>
        <v>0</v>
      </c>
      <c r="Q28" s="23">
        <f>'Bureau de vote'!S62</f>
        <v>4</v>
      </c>
      <c r="R28" s="90">
        <f>'Bureau de vote'!T62</f>
        <v>0</v>
      </c>
      <c r="S28" s="83">
        <f>'Bureau de vote'!U62</f>
        <v>2</v>
      </c>
      <c r="T28" s="83">
        <f>'Bureau de vote'!V62</f>
        <v>0</v>
      </c>
      <c r="U28" s="23">
        <f>'Bureau de vote'!W62</f>
        <v>0</v>
      </c>
      <c r="V28" s="90">
        <f>'Bureau de vote'!X62</f>
        <v>0</v>
      </c>
      <c r="W28" s="83">
        <f>'Bureau de vote'!Y62</f>
        <v>1</v>
      </c>
      <c r="X28" s="83">
        <f>'Bureau de vote'!Z62</f>
        <v>0</v>
      </c>
      <c r="Y28" s="23">
        <f>'Bureau de vote'!AA62</f>
        <v>0</v>
      </c>
      <c r="Z28" s="90">
        <f>'Bureau de vote'!AB62</f>
        <v>0</v>
      </c>
      <c r="AA28" s="83">
        <f>'Bureau de vote'!AC62</f>
        <v>25</v>
      </c>
      <c r="AB28" s="83">
        <f>'Bureau de vote'!AD62</f>
        <v>0</v>
      </c>
      <c r="AC28" s="23">
        <f>'Bureau de vote'!AE62</f>
        <v>1</v>
      </c>
      <c r="AD28" s="90">
        <f>'Bureau de vote'!AF62</f>
        <v>0</v>
      </c>
      <c r="AE28" s="23">
        <f>'Bureau de vote'!AG62</f>
        <v>78</v>
      </c>
      <c r="AF28" s="90">
        <f>'Bureau de vote'!AH62</f>
        <v>0</v>
      </c>
    </row>
    <row r="29" spans="1:32" x14ac:dyDescent="0.15">
      <c r="A29" s="23" t="str">
        <f>'Bureau de vote'!C63</f>
        <v>Hitiaa 2</v>
      </c>
      <c r="B29" s="83">
        <f>'Bureau de vote'!D63</f>
        <v>2</v>
      </c>
      <c r="C29" s="83">
        <f>'Bureau de vote'!E63</f>
        <v>761</v>
      </c>
      <c r="D29" s="83">
        <f>'Bureau de vote'!F63</f>
        <v>529</v>
      </c>
      <c r="E29" s="83">
        <f>'Bureau de vote'!G63</f>
        <v>232</v>
      </c>
      <c r="F29" s="192">
        <f>'Bureau de vote'!H63</f>
        <v>30.49</v>
      </c>
      <c r="G29" s="83">
        <f>'Bureau de vote'!I63</f>
        <v>7</v>
      </c>
      <c r="H29" s="192">
        <f>'Bureau de vote'!J63</f>
        <v>0</v>
      </c>
      <c r="I29" s="83">
        <f>'Bureau de vote'!K63</f>
        <v>3</v>
      </c>
      <c r="J29" s="90">
        <f>'Bureau de vote'!L63</f>
        <v>222</v>
      </c>
      <c r="K29" s="83">
        <f>'Bureau de vote'!M63</f>
        <v>0</v>
      </c>
      <c r="L29" s="83">
        <f>'Bureau de vote'!N63</f>
        <v>0</v>
      </c>
      <c r="M29" s="23">
        <f>'Bureau de vote'!O63</f>
        <v>88</v>
      </c>
      <c r="N29" s="90">
        <f>'Bureau de vote'!P63</f>
        <v>0</v>
      </c>
      <c r="O29" s="83">
        <f>'Bureau de vote'!Q63</f>
        <v>25</v>
      </c>
      <c r="P29" s="83">
        <f>'Bureau de vote'!R63</f>
        <v>0</v>
      </c>
      <c r="Q29" s="23">
        <f>'Bureau de vote'!S63</f>
        <v>7</v>
      </c>
      <c r="R29" s="90">
        <f>'Bureau de vote'!T63</f>
        <v>0</v>
      </c>
      <c r="S29" s="83">
        <f>'Bureau de vote'!U63</f>
        <v>3</v>
      </c>
      <c r="T29" s="83">
        <f>'Bureau de vote'!V63</f>
        <v>0</v>
      </c>
      <c r="U29" s="23">
        <f>'Bureau de vote'!W63</f>
        <v>1</v>
      </c>
      <c r="V29" s="90">
        <f>'Bureau de vote'!X63</f>
        <v>0</v>
      </c>
      <c r="W29" s="83">
        <f>'Bureau de vote'!Y63</f>
        <v>0</v>
      </c>
      <c r="X29" s="83">
        <f>'Bureau de vote'!Z63</f>
        <v>0</v>
      </c>
      <c r="Y29" s="23">
        <f>'Bureau de vote'!AA63</f>
        <v>2</v>
      </c>
      <c r="Z29" s="90">
        <f>'Bureau de vote'!AB63</f>
        <v>0</v>
      </c>
      <c r="AA29" s="83">
        <f>'Bureau de vote'!AC63</f>
        <v>21</v>
      </c>
      <c r="AB29" s="83">
        <f>'Bureau de vote'!AD63</f>
        <v>0</v>
      </c>
      <c r="AC29" s="23">
        <f>'Bureau de vote'!AE63</f>
        <v>4</v>
      </c>
      <c r="AD29" s="90">
        <f>'Bureau de vote'!AF63</f>
        <v>0</v>
      </c>
      <c r="AE29" s="23">
        <f>'Bureau de vote'!AG63</f>
        <v>71</v>
      </c>
      <c r="AF29" s="90">
        <f>'Bureau de vote'!AH63</f>
        <v>0</v>
      </c>
    </row>
    <row r="30" spans="1:32" x14ac:dyDescent="0.15">
      <c r="A30" s="23" t="str">
        <f>'Bureau de vote'!C64</f>
        <v>Mahaena</v>
      </c>
      <c r="B30" s="83">
        <f>'Bureau de vote'!D64</f>
        <v>3</v>
      </c>
      <c r="C30" s="83">
        <f>'Bureau de vote'!E64</f>
        <v>847</v>
      </c>
      <c r="D30" s="83">
        <f>'Bureau de vote'!F64</f>
        <v>465</v>
      </c>
      <c r="E30" s="83">
        <f>'Bureau de vote'!G64</f>
        <v>382</v>
      </c>
      <c r="F30" s="192">
        <f>'Bureau de vote'!H64</f>
        <v>45.1</v>
      </c>
      <c r="G30" s="83">
        <f>'Bureau de vote'!I64</f>
        <v>7</v>
      </c>
      <c r="H30" s="192">
        <f>'Bureau de vote'!J64</f>
        <v>0</v>
      </c>
      <c r="I30" s="83">
        <f>'Bureau de vote'!K64</f>
        <v>4</v>
      </c>
      <c r="J30" s="90">
        <f>'Bureau de vote'!L64</f>
        <v>371</v>
      </c>
      <c r="K30" s="83">
        <f>'Bureau de vote'!M64</f>
        <v>5</v>
      </c>
      <c r="L30" s="83">
        <f>'Bureau de vote'!N64</f>
        <v>0</v>
      </c>
      <c r="M30" s="23">
        <f>'Bureau de vote'!O64</f>
        <v>143</v>
      </c>
      <c r="N30" s="90">
        <f>'Bureau de vote'!P64</f>
        <v>0</v>
      </c>
      <c r="O30" s="83">
        <f>'Bureau de vote'!Q64</f>
        <v>19</v>
      </c>
      <c r="P30" s="83">
        <f>'Bureau de vote'!R64</f>
        <v>0</v>
      </c>
      <c r="Q30" s="23">
        <f>'Bureau de vote'!S64</f>
        <v>6</v>
      </c>
      <c r="R30" s="90">
        <f>'Bureau de vote'!T64</f>
        <v>0</v>
      </c>
      <c r="S30" s="83">
        <f>'Bureau de vote'!U64</f>
        <v>0</v>
      </c>
      <c r="T30" s="83">
        <f>'Bureau de vote'!V64</f>
        <v>0</v>
      </c>
      <c r="U30" s="23">
        <f>'Bureau de vote'!W64</f>
        <v>3</v>
      </c>
      <c r="V30" s="90">
        <f>'Bureau de vote'!X64</f>
        <v>0</v>
      </c>
      <c r="W30" s="83">
        <f>'Bureau de vote'!Y64</f>
        <v>0</v>
      </c>
      <c r="X30" s="83">
        <f>'Bureau de vote'!Z64</f>
        <v>0</v>
      </c>
      <c r="Y30" s="23">
        <f>'Bureau de vote'!AA64</f>
        <v>1</v>
      </c>
      <c r="Z30" s="90">
        <f>'Bureau de vote'!AB64</f>
        <v>0</v>
      </c>
      <c r="AA30" s="83">
        <f>'Bureau de vote'!AC64</f>
        <v>13</v>
      </c>
      <c r="AB30" s="83">
        <f>'Bureau de vote'!AD64</f>
        <v>0</v>
      </c>
      <c r="AC30" s="23">
        <f>'Bureau de vote'!AE64</f>
        <v>1</v>
      </c>
      <c r="AD30" s="90">
        <f>'Bureau de vote'!AF64</f>
        <v>0</v>
      </c>
      <c r="AE30" s="23">
        <f>'Bureau de vote'!AG64</f>
        <v>180</v>
      </c>
      <c r="AF30" s="90">
        <f>'Bureau de vote'!AH64</f>
        <v>0</v>
      </c>
    </row>
    <row r="31" spans="1:32" x14ac:dyDescent="0.15">
      <c r="A31" s="23" t="str">
        <f>'Bureau de vote'!C65</f>
        <v>Papenoo 1</v>
      </c>
      <c r="B31" s="83">
        <f>'Bureau de vote'!D65</f>
        <v>4</v>
      </c>
      <c r="C31" s="83">
        <f>'Bureau de vote'!E65</f>
        <v>960</v>
      </c>
      <c r="D31" s="83">
        <f>'Bureau de vote'!F65</f>
        <v>608</v>
      </c>
      <c r="E31" s="83">
        <f>'Bureau de vote'!G65</f>
        <v>352</v>
      </c>
      <c r="F31" s="192">
        <f>'Bureau de vote'!H65</f>
        <v>36.67</v>
      </c>
      <c r="G31" s="83">
        <f>'Bureau de vote'!I65</f>
        <v>3</v>
      </c>
      <c r="H31" s="192">
        <f>'Bureau de vote'!J65</f>
        <v>0</v>
      </c>
      <c r="I31" s="83">
        <f>'Bureau de vote'!K65</f>
        <v>7</v>
      </c>
      <c r="J31" s="90">
        <f>'Bureau de vote'!L65</f>
        <v>342</v>
      </c>
      <c r="K31" s="83">
        <f>'Bureau de vote'!M65</f>
        <v>6</v>
      </c>
      <c r="L31" s="83">
        <f>'Bureau de vote'!N65</f>
        <v>0</v>
      </c>
      <c r="M31" s="23">
        <f>'Bureau de vote'!O65</f>
        <v>120</v>
      </c>
      <c r="N31" s="90">
        <f>'Bureau de vote'!P65</f>
        <v>0</v>
      </c>
      <c r="O31" s="83">
        <f>'Bureau de vote'!Q65</f>
        <v>22</v>
      </c>
      <c r="P31" s="83">
        <f>'Bureau de vote'!R65</f>
        <v>0</v>
      </c>
      <c r="Q31" s="23">
        <f>'Bureau de vote'!S65</f>
        <v>5</v>
      </c>
      <c r="R31" s="90">
        <f>'Bureau de vote'!T65</f>
        <v>0</v>
      </c>
      <c r="S31" s="83">
        <f>'Bureau de vote'!U65</f>
        <v>4</v>
      </c>
      <c r="T31" s="83">
        <f>'Bureau de vote'!V65</f>
        <v>0</v>
      </c>
      <c r="U31" s="23">
        <f>'Bureau de vote'!W65</f>
        <v>5</v>
      </c>
      <c r="V31" s="90">
        <f>'Bureau de vote'!X65</f>
        <v>0</v>
      </c>
      <c r="W31" s="83">
        <f>'Bureau de vote'!Y65</f>
        <v>2</v>
      </c>
      <c r="X31" s="83">
        <f>'Bureau de vote'!Z65</f>
        <v>0</v>
      </c>
      <c r="Y31" s="23">
        <f>'Bureau de vote'!AA65</f>
        <v>0</v>
      </c>
      <c r="Z31" s="90">
        <f>'Bureau de vote'!AB65</f>
        <v>0</v>
      </c>
      <c r="AA31" s="83">
        <f>'Bureau de vote'!AC65</f>
        <v>22</v>
      </c>
      <c r="AB31" s="83">
        <f>'Bureau de vote'!AD65</f>
        <v>0</v>
      </c>
      <c r="AC31" s="23">
        <f>'Bureau de vote'!AE65</f>
        <v>2</v>
      </c>
      <c r="AD31" s="90">
        <f>'Bureau de vote'!AF65</f>
        <v>0</v>
      </c>
      <c r="AE31" s="23">
        <f>'Bureau de vote'!AG65</f>
        <v>154</v>
      </c>
      <c r="AF31" s="90">
        <f>'Bureau de vote'!AH65</f>
        <v>0</v>
      </c>
    </row>
    <row r="32" spans="1:32" x14ac:dyDescent="0.15">
      <c r="A32" s="23" t="str">
        <f>'Bureau de vote'!C66</f>
        <v>Papenoo 2</v>
      </c>
      <c r="B32" s="83">
        <f>'Bureau de vote'!D66</f>
        <v>5</v>
      </c>
      <c r="C32" s="83">
        <f>'Bureau de vote'!E66</f>
        <v>957</v>
      </c>
      <c r="D32" s="83">
        <f>'Bureau de vote'!F66</f>
        <v>533</v>
      </c>
      <c r="E32" s="83">
        <f>'Bureau de vote'!G66</f>
        <v>424</v>
      </c>
      <c r="F32" s="192">
        <f>'Bureau de vote'!H66</f>
        <v>44.31</v>
      </c>
      <c r="G32" s="83">
        <f>'Bureau de vote'!I66</f>
        <v>15</v>
      </c>
      <c r="H32" s="192">
        <f>'Bureau de vote'!J66</f>
        <v>0</v>
      </c>
      <c r="I32" s="83">
        <f>'Bureau de vote'!K66</f>
        <v>11</v>
      </c>
      <c r="J32" s="90">
        <f>'Bureau de vote'!L66</f>
        <v>398</v>
      </c>
      <c r="K32" s="83">
        <f>'Bureau de vote'!M66</f>
        <v>1</v>
      </c>
      <c r="L32" s="83">
        <f>'Bureau de vote'!N66</f>
        <v>0</v>
      </c>
      <c r="M32" s="23">
        <f>'Bureau de vote'!O66</f>
        <v>112</v>
      </c>
      <c r="N32" s="90">
        <f>'Bureau de vote'!P66</f>
        <v>0</v>
      </c>
      <c r="O32" s="83">
        <f>'Bureau de vote'!Q66</f>
        <v>36</v>
      </c>
      <c r="P32" s="83">
        <f>'Bureau de vote'!R66</f>
        <v>0</v>
      </c>
      <c r="Q32" s="23">
        <f>'Bureau de vote'!S66</f>
        <v>8</v>
      </c>
      <c r="R32" s="90">
        <f>'Bureau de vote'!T66</f>
        <v>0</v>
      </c>
      <c r="S32" s="83">
        <f>'Bureau de vote'!U66</f>
        <v>6</v>
      </c>
      <c r="T32" s="83">
        <f>'Bureau de vote'!V66</f>
        <v>0</v>
      </c>
      <c r="U32" s="23">
        <f>'Bureau de vote'!W66</f>
        <v>2</v>
      </c>
      <c r="V32" s="90">
        <f>'Bureau de vote'!X66</f>
        <v>0</v>
      </c>
      <c r="W32" s="83">
        <f>'Bureau de vote'!Y66</f>
        <v>0</v>
      </c>
      <c r="X32" s="83">
        <f>'Bureau de vote'!Z66</f>
        <v>0</v>
      </c>
      <c r="Y32" s="23">
        <f>'Bureau de vote'!AA66</f>
        <v>0</v>
      </c>
      <c r="Z32" s="90">
        <f>'Bureau de vote'!AB66</f>
        <v>0</v>
      </c>
      <c r="AA32" s="83">
        <f>'Bureau de vote'!AC66</f>
        <v>13</v>
      </c>
      <c r="AB32" s="83">
        <f>'Bureau de vote'!AD66</f>
        <v>0</v>
      </c>
      <c r="AC32" s="23">
        <f>'Bureau de vote'!AE66</f>
        <v>3</v>
      </c>
      <c r="AD32" s="90">
        <f>'Bureau de vote'!AF66</f>
        <v>0</v>
      </c>
      <c r="AE32" s="23">
        <f>'Bureau de vote'!AG66</f>
        <v>217</v>
      </c>
      <c r="AF32" s="90">
        <f>'Bureau de vote'!AH66</f>
        <v>0</v>
      </c>
    </row>
    <row r="33" spans="1:32" x14ac:dyDescent="0.15">
      <c r="A33" s="23" t="str">
        <f>'Bureau de vote'!C67</f>
        <v>Papenoo 3</v>
      </c>
      <c r="B33" s="83">
        <f>'Bureau de vote'!D67</f>
        <v>6</v>
      </c>
      <c r="C33" s="83">
        <f>'Bureau de vote'!E67</f>
        <v>909</v>
      </c>
      <c r="D33" s="83">
        <f>'Bureau de vote'!F67</f>
        <v>544</v>
      </c>
      <c r="E33" s="83">
        <f>'Bureau de vote'!G67</f>
        <v>365</v>
      </c>
      <c r="F33" s="192">
        <f>'Bureau de vote'!H67</f>
        <v>40.15</v>
      </c>
      <c r="G33" s="83">
        <f>'Bureau de vote'!I67</f>
        <v>9</v>
      </c>
      <c r="H33" s="192">
        <f>'Bureau de vote'!J67</f>
        <v>0</v>
      </c>
      <c r="I33" s="83">
        <f>'Bureau de vote'!K67</f>
        <v>7</v>
      </c>
      <c r="J33" s="90">
        <f>'Bureau de vote'!L67</f>
        <v>349</v>
      </c>
      <c r="K33" s="83">
        <f>'Bureau de vote'!M67</f>
        <v>6</v>
      </c>
      <c r="L33" s="83">
        <f>'Bureau de vote'!N67</f>
        <v>0</v>
      </c>
      <c r="M33" s="23">
        <f>'Bureau de vote'!O67</f>
        <v>99</v>
      </c>
      <c r="N33" s="90">
        <f>'Bureau de vote'!P67</f>
        <v>0</v>
      </c>
      <c r="O33" s="83">
        <f>'Bureau de vote'!Q67</f>
        <v>21</v>
      </c>
      <c r="P33" s="83">
        <f>'Bureau de vote'!R67</f>
        <v>0</v>
      </c>
      <c r="Q33" s="23">
        <f>'Bureau de vote'!S67</f>
        <v>6</v>
      </c>
      <c r="R33" s="90">
        <f>'Bureau de vote'!T67</f>
        <v>0</v>
      </c>
      <c r="S33" s="83">
        <f>'Bureau de vote'!U67</f>
        <v>2</v>
      </c>
      <c r="T33" s="83">
        <f>'Bureau de vote'!V67</f>
        <v>0</v>
      </c>
      <c r="U33" s="23">
        <f>'Bureau de vote'!W67</f>
        <v>3</v>
      </c>
      <c r="V33" s="90">
        <f>'Bureau de vote'!X67</f>
        <v>0</v>
      </c>
      <c r="W33" s="83">
        <f>'Bureau de vote'!Y67</f>
        <v>3</v>
      </c>
      <c r="X33" s="83">
        <f>'Bureau de vote'!Z67</f>
        <v>0</v>
      </c>
      <c r="Y33" s="23">
        <f>'Bureau de vote'!AA67</f>
        <v>1</v>
      </c>
      <c r="Z33" s="90">
        <f>'Bureau de vote'!AB67</f>
        <v>0</v>
      </c>
      <c r="AA33" s="83">
        <f>'Bureau de vote'!AC67</f>
        <v>25</v>
      </c>
      <c r="AB33" s="83">
        <f>'Bureau de vote'!AD67</f>
        <v>0</v>
      </c>
      <c r="AC33" s="23">
        <f>'Bureau de vote'!AE67</f>
        <v>0</v>
      </c>
      <c r="AD33" s="90">
        <f>'Bureau de vote'!AF67</f>
        <v>0</v>
      </c>
      <c r="AE33" s="23">
        <f>'Bureau de vote'!AG67</f>
        <v>183</v>
      </c>
      <c r="AF33" s="90">
        <f>'Bureau de vote'!AH67</f>
        <v>0</v>
      </c>
    </row>
    <row r="34" spans="1:32" x14ac:dyDescent="0.15">
      <c r="A34" s="23" t="str">
        <f>'Bureau de vote'!C68</f>
        <v>Tiarei 1</v>
      </c>
      <c r="B34" s="83">
        <f>'Bureau de vote'!D68</f>
        <v>7</v>
      </c>
      <c r="C34" s="83">
        <f>'Bureau de vote'!E68</f>
        <v>1237</v>
      </c>
      <c r="D34" s="83">
        <f>'Bureau de vote'!F68</f>
        <v>952</v>
      </c>
      <c r="E34" s="83">
        <f>'Bureau de vote'!G68</f>
        <v>285</v>
      </c>
      <c r="F34" s="192">
        <f>'Bureau de vote'!H68</f>
        <v>23.04</v>
      </c>
      <c r="G34" s="83">
        <f>'Bureau de vote'!I68</f>
        <v>13</v>
      </c>
      <c r="H34" s="192">
        <f>'Bureau de vote'!J68</f>
        <v>0</v>
      </c>
      <c r="I34" s="83">
        <f>'Bureau de vote'!K68</f>
        <v>7</v>
      </c>
      <c r="J34" s="90">
        <f>'Bureau de vote'!L68</f>
        <v>265</v>
      </c>
      <c r="K34" s="83">
        <f>'Bureau de vote'!M68</f>
        <v>8</v>
      </c>
      <c r="L34" s="83">
        <f>'Bureau de vote'!N68</f>
        <v>0</v>
      </c>
      <c r="M34" s="23">
        <f>'Bureau de vote'!O68</f>
        <v>82</v>
      </c>
      <c r="N34" s="90">
        <f>'Bureau de vote'!P68</f>
        <v>0</v>
      </c>
      <c r="O34" s="83">
        <f>'Bureau de vote'!Q68</f>
        <v>26</v>
      </c>
      <c r="P34" s="83">
        <f>'Bureau de vote'!R68</f>
        <v>0</v>
      </c>
      <c r="Q34" s="23">
        <f>'Bureau de vote'!S68</f>
        <v>2</v>
      </c>
      <c r="R34" s="90">
        <f>'Bureau de vote'!T68</f>
        <v>0</v>
      </c>
      <c r="S34" s="83">
        <f>'Bureau de vote'!U68</f>
        <v>10</v>
      </c>
      <c r="T34" s="83">
        <f>'Bureau de vote'!V68</f>
        <v>0</v>
      </c>
      <c r="U34" s="23">
        <f>'Bureau de vote'!W68</f>
        <v>6</v>
      </c>
      <c r="V34" s="90">
        <f>'Bureau de vote'!X68</f>
        <v>0</v>
      </c>
      <c r="W34" s="83">
        <f>'Bureau de vote'!Y68</f>
        <v>0</v>
      </c>
      <c r="X34" s="83">
        <f>'Bureau de vote'!Z68</f>
        <v>0</v>
      </c>
      <c r="Y34" s="23">
        <f>'Bureau de vote'!AA68</f>
        <v>1</v>
      </c>
      <c r="Z34" s="90">
        <f>'Bureau de vote'!AB68</f>
        <v>0</v>
      </c>
      <c r="AA34" s="83">
        <f>'Bureau de vote'!AC68</f>
        <v>20</v>
      </c>
      <c r="AB34" s="83">
        <f>'Bureau de vote'!AD68</f>
        <v>0</v>
      </c>
      <c r="AC34" s="23">
        <f>'Bureau de vote'!AE68</f>
        <v>3</v>
      </c>
      <c r="AD34" s="90">
        <f>'Bureau de vote'!AF68</f>
        <v>0</v>
      </c>
      <c r="AE34" s="23">
        <f>'Bureau de vote'!AG68</f>
        <v>107</v>
      </c>
      <c r="AF34" s="90">
        <f>'Bureau de vote'!AH68</f>
        <v>0</v>
      </c>
    </row>
    <row r="35" spans="1:32" x14ac:dyDescent="0.15">
      <c r="A35" s="23" t="str">
        <f>'Bureau de vote'!C69</f>
        <v>Tiarei 2</v>
      </c>
      <c r="B35" s="83">
        <f>'Bureau de vote'!D69</f>
        <v>8</v>
      </c>
      <c r="C35" s="83">
        <f>'Bureau de vote'!E69</f>
        <v>1230</v>
      </c>
      <c r="D35" s="83">
        <f>'Bureau de vote'!F69</f>
        <v>817</v>
      </c>
      <c r="E35" s="83">
        <f>'Bureau de vote'!G69</f>
        <v>413</v>
      </c>
      <c r="F35" s="192">
        <f>'Bureau de vote'!H69</f>
        <v>33.58</v>
      </c>
      <c r="G35" s="83">
        <f>'Bureau de vote'!I69</f>
        <v>12</v>
      </c>
      <c r="H35" s="192">
        <f>'Bureau de vote'!J69</f>
        <v>0</v>
      </c>
      <c r="I35" s="83">
        <f>'Bureau de vote'!K69</f>
        <v>7</v>
      </c>
      <c r="J35" s="90">
        <f>'Bureau de vote'!L69</f>
        <v>394</v>
      </c>
      <c r="K35" s="83">
        <f>'Bureau de vote'!M69</f>
        <v>9</v>
      </c>
      <c r="L35" s="83">
        <f>'Bureau de vote'!N69</f>
        <v>0</v>
      </c>
      <c r="M35" s="23">
        <f>'Bureau de vote'!O69</f>
        <v>169</v>
      </c>
      <c r="N35" s="90">
        <f>'Bureau de vote'!P69</f>
        <v>0</v>
      </c>
      <c r="O35" s="83">
        <f>'Bureau de vote'!Q69</f>
        <v>37</v>
      </c>
      <c r="P35" s="83">
        <f>'Bureau de vote'!R69</f>
        <v>0</v>
      </c>
      <c r="Q35" s="23">
        <f>'Bureau de vote'!S69</f>
        <v>7</v>
      </c>
      <c r="R35" s="90">
        <f>'Bureau de vote'!T69</f>
        <v>0</v>
      </c>
      <c r="S35" s="83">
        <f>'Bureau de vote'!U69</f>
        <v>1</v>
      </c>
      <c r="T35" s="83">
        <f>'Bureau de vote'!V69</f>
        <v>0</v>
      </c>
      <c r="U35" s="23">
        <f>'Bureau de vote'!W69</f>
        <v>4</v>
      </c>
      <c r="V35" s="90">
        <f>'Bureau de vote'!X69</f>
        <v>0</v>
      </c>
      <c r="W35" s="83">
        <f>'Bureau de vote'!Y69</f>
        <v>2</v>
      </c>
      <c r="X35" s="83">
        <f>'Bureau de vote'!Z69</f>
        <v>0</v>
      </c>
      <c r="Y35" s="23">
        <f>'Bureau de vote'!AA69</f>
        <v>2</v>
      </c>
      <c r="Z35" s="90">
        <f>'Bureau de vote'!AB69</f>
        <v>0</v>
      </c>
      <c r="AA35" s="83">
        <f>'Bureau de vote'!AC69</f>
        <v>14</v>
      </c>
      <c r="AB35" s="83">
        <f>'Bureau de vote'!AD69</f>
        <v>0</v>
      </c>
      <c r="AC35" s="23">
        <f>'Bureau de vote'!AE69</f>
        <v>0</v>
      </c>
      <c r="AD35" s="90">
        <f>'Bureau de vote'!AF69</f>
        <v>0</v>
      </c>
      <c r="AE35" s="23">
        <f>'Bureau de vote'!AG69</f>
        <v>149</v>
      </c>
      <c r="AF35" s="90">
        <f>'Bureau de vote'!AH69</f>
        <v>0</v>
      </c>
    </row>
    <row r="36" spans="1:32" x14ac:dyDescent="0.15">
      <c r="A36" s="94" t="str">
        <f>'Bureau de vote'!C86</f>
        <v>MAHINA</v>
      </c>
      <c r="B36" s="91"/>
      <c r="C36" s="91">
        <f>'Bureau de vote'!E86</f>
        <v>11789</v>
      </c>
      <c r="D36" s="91">
        <f>'Bureau de vote'!F86</f>
        <v>7403</v>
      </c>
      <c r="E36" s="91">
        <f>'Bureau de vote'!G86</f>
        <v>4386</v>
      </c>
      <c r="F36" s="122">
        <f>'Bureau de vote'!H86</f>
        <v>0.37204173381966238</v>
      </c>
      <c r="G36" s="91">
        <f>'Bureau de vote'!I86</f>
        <v>92</v>
      </c>
      <c r="H36" s="122">
        <f>'Bureau de vote'!J86</f>
        <v>7.8038849775214185E-3</v>
      </c>
      <c r="I36" s="91">
        <f>'Bureau de vote'!K86</f>
        <v>89</v>
      </c>
      <c r="J36" s="95">
        <f>'Bureau de vote'!L86</f>
        <v>4205</v>
      </c>
      <c r="K36" s="91">
        <f>'Bureau de vote'!M86</f>
        <v>113</v>
      </c>
      <c r="L36" s="219">
        <f>'Bureau de vote'!N86</f>
        <v>2.6872770511296076E-2</v>
      </c>
      <c r="M36" s="94">
        <f>'Bureau de vote'!O86</f>
        <v>1172</v>
      </c>
      <c r="N36" s="220">
        <f>'Bureau de vote'!P86</f>
        <v>0.27871581450653982</v>
      </c>
      <c r="O36" s="91">
        <f>'Bureau de vote'!Q86</f>
        <v>715</v>
      </c>
      <c r="P36" s="219">
        <f>'Bureau de vote'!R86</f>
        <v>0.1700356718192628</v>
      </c>
      <c r="Q36" s="94">
        <f>'Bureau de vote'!S86</f>
        <v>147</v>
      </c>
      <c r="R36" s="220">
        <f>'Bureau de vote'!T86</f>
        <v>3.4958382877526756E-2</v>
      </c>
      <c r="S36" s="91">
        <f>'Bureau de vote'!U86</f>
        <v>45</v>
      </c>
      <c r="T36" s="219">
        <f>'Bureau de vote'!V86</f>
        <v>1.070154577883472E-2</v>
      </c>
      <c r="U36" s="94">
        <f>'Bureau de vote'!W86</f>
        <v>51</v>
      </c>
      <c r="V36" s="220">
        <f>'Bureau de vote'!X86</f>
        <v>1.2128418549346017E-2</v>
      </c>
      <c r="W36" s="91">
        <f>'Bureau de vote'!Y86</f>
        <v>15</v>
      </c>
      <c r="X36" s="219">
        <f>'Bureau de vote'!Z86</f>
        <v>3.5671819262782403E-3</v>
      </c>
      <c r="Y36" s="94">
        <f>'Bureau de vote'!AA86</f>
        <v>30</v>
      </c>
      <c r="Z36" s="220">
        <f>'Bureau de vote'!AB86</f>
        <v>7.1343638525564806E-3</v>
      </c>
      <c r="AA36" s="91">
        <f>'Bureau de vote'!AC86</f>
        <v>480</v>
      </c>
      <c r="AB36" s="219">
        <f>'Bureau de vote'!AD86</f>
        <v>0.11414982164090369</v>
      </c>
      <c r="AC36" s="94">
        <f>'Bureau de vote'!AE86</f>
        <v>68</v>
      </c>
      <c r="AD36" s="220">
        <f>'Bureau de vote'!AF86</f>
        <v>1.6171224732461357E-2</v>
      </c>
      <c r="AE36" s="94">
        <f>'Bureau de vote'!AG86</f>
        <v>1369</v>
      </c>
      <c r="AF36" s="220">
        <f>'Bureau de vote'!AH86</f>
        <v>0.32556480380499403</v>
      </c>
    </row>
    <row r="37" spans="1:32" x14ac:dyDescent="0.15">
      <c r="A37" s="96" t="str">
        <f>'Bureau de vote'!C87</f>
        <v>Mahina</v>
      </c>
      <c r="B37" s="92">
        <f>'Bureau de vote'!D87</f>
        <v>1</v>
      </c>
      <c r="C37" s="92">
        <f>'Bureau de vote'!E87</f>
        <v>809</v>
      </c>
      <c r="D37" s="92">
        <f>'Bureau de vote'!F87</f>
        <v>476</v>
      </c>
      <c r="E37" s="92">
        <f>'Bureau de vote'!G87</f>
        <v>333</v>
      </c>
      <c r="F37" s="194">
        <f>'Bureau de vote'!H87</f>
        <v>41.16</v>
      </c>
      <c r="G37" s="92">
        <f>'Bureau de vote'!I87</f>
        <v>11</v>
      </c>
      <c r="H37" s="194">
        <f>'Bureau de vote'!J87</f>
        <v>0</v>
      </c>
      <c r="I37" s="92">
        <f>'Bureau de vote'!K87</f>
        <v>3</v>
      </c>
      <c r="J37" s="97">
        <f>'Bureau de vote'!L87</f>
        <v>319</v>
      </c>
      <c r="K37" s="92">
        <f>'Bureau de vote'!M87</f>
        <v>8</v>
      </c>
      <c r="L37" s="92">
        <f>'Bureau de vote'!N87</f>
        <v>0</v>
      </c>
      <c r="M37" s="96">
        <f>'Bureau de vote'!O87</f>
        <v>92</v>
      </c>
      <c r="N37" s="97">
        <f>'Bureau de vote'!P87</f>
        <v>0</v>
      </c>
      <c r="O37" s="92">
        <f>'Bureau de vote'!Q87</f>
        <v>49</v>
      </c>
      <c r="P37" s="92">
        <f>'Bureau de vote'!R87</f>
        <v>0</v>
      </c>
      <c r="Q37" s="96">
        <f>'Bureau de vote'!S87</f>
        <v>5</v>
      </c>
      <c r="R37" s="97">
        <f>'Bureau de vote'!T87</f>
        <v>0</v>
      </c>
      <c r="S37" s="92">
        <f>'Bureau de vote'!U87</f>
        <v>5</v>
      </c>
      <c r="T37" s="92">
        <f>'Bureau de vote'!V87</f>
        <v>0</v>
      </c>
      <c r="U37" s="96">
        <f>'Bureau de vote'!W87</f>
        <v>4</v>
      </c>
      <c r="V37" s="97">
        <f>'Bureau de vote'!X87</f>
        <v>0</v>
      </c>
      <c r="W37" s="92">
        <f>'Bureau de vote'!Y87</f>
        <v>0</v>
      </c>
      <c r="X37" s="92">
        <f>'Bureau de vote'!Z87</f>
        <v>0</v>
      </c>
      <c r="Y37" s="96">
        <f>'Bureau de vote'!AA87</f>
        <v>1</v>
      </c>
      <c r="Z37" s="97">
        <f>'Bureau de vote'!AB87</f>
        <v>0</v>
      </c>
      <c r="AA37" s="92">
        <f>'Bureau de vote'!AC87</f>
        <v>46</v>
      </c>
      <c r="AB37" s="92">
        <f>'Bureau de vote'!AD87</f>
        <v>0</v>
      </c>
      <c r="AC37" s="96">
        <f>'Bureau de vote'!AE87</f>
        <v>9</v>
      </c>
      <c r="AD37" s="97">
        <f>'Bureau de vote'!AF87</f>
        <v>0</v>
      </c>
      <c r="AE37" s="96">
        <f>'Bureau de vote'!AG87</f>
        <v>100</v>
      </c>
      <c r="AF37" s="97">
        <f>'Bureau de vote'!AH87</f>
        <v>0</v>
      </c>
    </row>
    <row r="38" spans="1:32" x14ac:dyDescent="0.15">
      <c r="A38" s="96" t="str">
        <f>'Bureau de vote'!C88</f>
        <v>Mahina</v>
      </c>
      <c r="B38" s="92">
        <f>'Bureau de vote'!D88</f>
        <v>2</v>
      </c>
      <c r="C38" s="92">
        <f>'Bureau de vote'!E88</f>
        <v>860</v>
      </c>
      <c r="D38" s="92">
        <f>'Bureau de vote'!F88</f>
        <v>530</v>
      </c>
      <c r="E38" s="92">
        <f>'Bureau de vote'!G88</f>
        <v>330</v>
      </c>
      <c r="F38" s="194">
        <f>'Bureau de vote'!H88</f>
        <v>38.369999999999997</v>
      </c>
      <c r="G38" s="92">
        <f>'Bureau de vote'!I88</f>
        <v>10</v>
      </c>
      <c r="H38" s="194">
        <f>'Bureau de vote'!J88</f>
        <v>0</v>
      </c>
      <c r="I38" s="92">
        <f>'Bureau de vote'!K88</f>
        <v>8</v>
      </c>
      <c r="J38" s="97">
        <f>'Bureau de vote'!L88</f>
        <v>312</v>
      </c>
      <c r="K38" s="92">
        <f>'Bureau de vote'!M88</f>
        <v>6</v>
      </c>
      <c r="L38" s="92">
        <f>'Bureau de vote'!N88</f>
        <v>0</v>
      </c>
      <c r="M38" s="96">
        <f>'Bureau de vote'!O88</f>
        <v>102</v>
      </c>
      <c r="N38" s="97">
        <f>'Bureau de vote'!P88</f>
        <v>0</v>
      </c>
      <c r="O38" s="92">
        <f>'Bureau de vote'!Q88</f>
        <v>36</v>
      </c>
      <c r="P38" s="92">
        <f>'Bureau de vote'!R88</f>
        <v>0</v>
      </c>
      <c r="Q38" s="96">
        <f>'Bureau de vote'!S88</f>
        <v>8</v>
      </c>
      <c r="R38" s="97">
        <f>'Bureau de vote'!T88</f>
        <v>0</v>
      </c>
      <c r="S38" s="92">
        <f>'Bureau de vote'!U88</f>
        <v>3</v>
      </c>
      <c r="T38" s="92">
        <f>'Bureau de vote'!V88</f>
        <v>0</v>
      </c>
      <c r="U38" s="96">
        <f>'Bureau de vote'!W88</f>
        <v>3</v>
      </c>
      <c r="V38" s="97">
        <f>'Bureau de vote'!X88</f>
        <v>0</v>
      </c>
      <c r="W38" s="92">
        <f>'Bureau de vote'!Y88</f>
        <v>0</v>
      </c>
      <c r="X38" s="92">
        <f>'Bureau de vote'!Z88</f>
        <v>0</v>
      </c>
      <c r="Y38" s="96">
        <f>'Bureau de vote'!AA88</f>
        <v>2</v>
      </c>
      <c r="Z38" s="97">
        <f>'Bureau de vote'!AB88</f>
        <v>0</v>
      </c>
      <c r="AA38" s="92">
        <f>'Bureau de vote'!AC88</f>
        <v>33</v>
      </c>
      <c r="AB38" s="92">
        <f>'Bureau de vote'!AD88</f>
        <v>0</v>
      </c>
      <c r="AC38" s="96">
        <f>'Bureau de vote'!AE88</f>
        <v>3</v>
      </c>
      <c r="AD38" s="97">
        <f>'Bureau de vote'!AF88</f>
        <v>0</v>
      </c>
      <c r="AE38" s="96">
        <f>'Bureau de vote'!AG88</f>
        <v>116</v>
      </c>
      <c r="AF38" s="97">
        <f>'Bureau de vote'!AH88</f>
        <v>0</v>
      </c>
    </row>
    <row r="39" spans="1:32" x14ac:dyDescent="0.15">
      <c r="A39" s="96" t="str">
        <f>'Bureau de vote'!C89</f>
        <v>Mahina</v>
      </c>
      <c r="B39" s="92">
        <f>'Bureau de vote'!D89</f>
        <v>3</v>
      </c>
      <c r="C39" s="92">
        <f>'Bureau de vote'!E89</f>
        <v>1104</v>
      </c>
      <c r="D39" s="92">
        <f>'Bureau de vote'!F89</f>
        <v>722</v>
      </c>
      <c r="E39" s="92">
        <f>'Bureau de vote'!G89</f>
        <v>382</v>
      </c>
      <c r="F39" s="194">
        <f>'Bureau de vote'!H89</f>
        <v>34.6</v>
      </c>
      <c r="G39" s="92">
        <f>'Bureau de vote'!I89</f>
        <v>0</v>
      </c>
      <c r="H39" s="194">
        <f>'Bureau de vote'!J89</f>
        <v>0</v>
      </c>
      <c r="I39" s="92">
        <f>'Bureau de vote'!K89</f>
        <v>16</v>
      </c>
      <c r="J39" s="97">
        <f>'Bureau de vote'!L89</f>
        <v>366</v>
      </c>
      <c r="K39" s="92">
        <f>'Bureau de vote'!M89</f>
        <v>5</v>
      </c>
      <c r="L39" s="92">
        <f>'Bureau de vote'!N89</f>
        <v>0</v>
      </c>
      <c r="M39" s="96">
        <f>'Bureau de vote'!O89</f>
        <v>100</v>
      </c>
      <c r="N39" s="97">
        <f>'Bureau de vote'!P89</f>
        <v>0</v>
      </c>
      <c r="O39" s="92">
        <f>'Bureau de vote'!Q89</f>
        <v>64</v>
      </c>
      <c r="P39" s="92">
        <f>'Bureau de vote'!R89</f>
        <v>0</v>
      </c>
      <c r="Q39" s="96">
        <f>'Bureau de vote'!S89</f>
        <v>8</v>
      </c>
      <c r="R39" s="97">
        <f>'Bureau de vote'!T89</f>
        <v>0</v>
      </c>
      <c r="S39" s="92">
        <f>'Bureau de vote'!U89</f>
        <v>2</v>
      </c>
      <c r="T39" s="92">
        <f>'Bureau de vote'!V89</f>
        <v>0</v>
      </c>
      <c r="U39" s="96">
        <f>'Bureau de vote'!W89</f>
        <v>3</v>
      </c>
      <c r="V39" s="97">
        <f>'Bureau de vote'!X89</f>
        <v>0</v>
      </c>
      <c r="W39" s="92">
        <f>'Bureau de vote'!Y89</f>
        <v>1</v>
      </c>
      <c r="X39" s="92">
        <f>'Bureau de vote'!Z89</f>
        <v>0</v>
      </c>
      <c r="Y39" s="96">
        <f>'Bureau de vote'!AA89</f>
        <v>3</v>
      </c>
      <c r="Z39" s="97">
        <f>'Bureau de vote'!AB89</f>
        <v>0</v>
      </c>
      <c r="AA39" s="92">
        <f>'Bureau de vote'!AC89</f>
        <v>60</v>
      </c>
      <c r="AB39" s="92">
        <f>'Bureau de vote'!AD89</f>
        <v>0</v>
      </c>
      <c r="AC39" s="96">
        <f>'Bureau de vote'!AE89</f>
        <v>5</v>
      </c>
      <c r="AD39" s="97">
        <f>'Bureau de vote'!AF89</f>
        <v>0</v>
      </c>
      <c r="AE39" s="96">
        <f>'Bureau de vote'!AG89</f>
        <v>115</v>
      </c>
      <c r="AF39" s="97">
        <f>'Bureau de vote'!AH89</f>
        <v>0</v>
      </c>
    </row>
    <row r="40" spans="1:32" x14ac:dyDescent="0.15">
      <c r="A40" s="96" t="str">
        <f>'Bureau de vote'!C90</f>
        <v>Mahina</v>
      </c>
      <c r="B40" s="92">
        <f>'Bureau de vote'!D90</f>
        <v>4</v>
      </c>
      <c r="C40" s="92">
        <f>'Bureau de vote'!E90</f>
        <v>1215</v>
      </c>
      <c r="D40" s="92">
        <f>'Bureau de vote'!F90</f>
        <v>769</v>
      </c>
      <c r="E40" s="92">
        <f>'Bureau de vote'!G90</f>
        <v>446</v>
      </c>
      <c r="F40" s="194">
        <f>'Bureau de vote'!H90</f>
        <v>36.71</v>
      </c>
      <c r="G40" s="92">
        <f>'Bureau de vote'!I90</f>
        <v>8</v>
      </c>
      <c r="H40" s="194">
        <f>'Bureau de vote'!J90</f>
        <v>0</v>
      </c>
      <c r="I40" s="92">
        <f>'Bureau de vote'!K90</f>
        <v>8</v>
      </c>
      <c r="J40" s="97">
        <f>'Bureau de vote'!L90</f>
        <v>430</v>
      </c>
      <c r="K40" s="92">
        <f>'Bureau de vote'!M90</f>
        <v>11</v>
      </c>
      <c r="L40" s="92">
        <f>'Bureau de vote'!N90</f>
        <v>0</v>
      </c>
      <c r="M40" s="96">
        <f>'Bureau de vote'!O90</f>
        <v>90</v>
      </c>
      <c r="N40" s="97">
        <f>'Bureau de vote'!P90</f>
        <v>0</v>
      </c>
      <c r="O40" s="92">
        <f>'Bureau de vote'!Q90</f>
        <v>69</v>
      </c>
      <c r="P40" s="92">
        <f>'Bureau de vote'!R90</f>
        <v>0</v>
      </c>
      <c r="Q40" s="96">
        <f>'Bureau de vote'!S90</f>
        <v>32</v>
      </c>
      <c r="R40" s="97">
        <f>'Bureau de vote'!T90</f>
        <v>0</v>
      </c>
      <c r="S40" s="92">
        <f>'Bureau de vote'!U90</f>
        <v>5</v>
      </c>
      <c r="T40" s="92">
        <f>'Bureau de vote'!V90</f>
        <v>0</v>
      </c>
      <c r="U40" s="96">
        <f>'Bureau de vote'!W90</f>
        <v>4</v>
      </c>
      <c r="V40" s="97">
        <f>'Bureau de vote'!X90</f>
        <v>0</v>
      </c>
      <c r="W40" s="92">
        <f>'Bureau de vote'!Y90</f>
        <v>1</v>
      </c>
      <c r="X40" s="92">
        <f>'Bureau de vote'!Z90</f>
        <v>0</v>
      </c>
      <c r="Y40" s="96">
        <f>'Bureau de vote'!AA90</f>
        <v>2</v>
      </c>
      <c r="Z40" s="97">
        <f>'Bureau de vote'!AB90</f>
        <v>0</v>
      </c>
      <c r="AA40" s="92">
        <f>'Bureau de vote'!AC90</f>
        <v>49</v>
      </c>
      <c r="AB40" s="92">
        <f>'Bureau de vote'!AD90</f>
        <v>0</v>
      </c>
      <c r="AC40" s="96">
        <f>'Bureau de vote'!AE90</f>
        <v>4</v>
      </c>
      <c r="AD40" s="97">
        <f>'Bureau de vote'!AF90</f>
        <v>0</v>
      </c>
      <c r="AE40" s="96">
        <f>'Bureau de vote'!AG90</f>
        <v>163</v>
      </c>
      <c r="AF40" s="97">
        <f>'Bureau de vote'!AH90</f>
        <v>0</v>
      </c>
    </row>
    <row r="41" spans="1:32" x14ac:dyDescent="0.15">
      <c r="A41" s="96" t="str">
        <f>'Bureau de vote'!C91</f>
        <v>Mahina</v>
      </c>
      <c r="B41" s="92">
        <f>'Bureau de vote'!D91</f>
        <v>5</v>
      </c>
      <c r="C41" s="92">
        <f>'Bureau de vote'!E91</f>
        <v>649</v>
      </c>
      <c r="D41" s="92">
        <f>'Bureau de vote'!F91</f>
        <v>446</v>
      </c>
      <c r="E41" s="92">
        <f>'Bureau de vote'!G91</f>
        <v>203</v>
      </c>
      <c r="F41" s="194">
        <f>'Bureau de vote'!H91</f>
        <v>31.28</v>
      </c>
      <c r="G41" s="92">
        <f>'Bureau de vote'!I91</f>
        <v>6</v>
      </c>
      <c r="H41" s="194">
        <f>'Bureau de vote'!J91</f>
        <v>0</v>
      </c>
      <c r="I41" s="92">
        <f>'Bureau de vote'!K91</f>
        <v>1</v>
      </c>
      <c r="J41" s="97">
        <f>'Bureau de vote'!L91</f>
        <v>196</v>
      </c>
      <c r="K41" s="92">
        <f>'Bureau de vote'!M91</f>
        <v>5</v>
      </c>
      <c r="L41" s="92">
        <f>'Bureau de vote'!N91</f>
        <v>0</v>
      </c>
      <c r="M41" s="96">
        <f>'Bureau de vote'!O91</f>
        <v>81</v>
      </c>
      <c r="N41" s="97">
        <f>'Bureau de vote'!P91</f>
        <v>0</v>
      </c>
      <c r="O41" s="92">
        <f>'Bureau de vote'!Q91</f>
        <v>23</v>
      </c>
      <c r="P41" s="92">
        <f>'Bureau de vote'!R91</f>
        <v>0</v>
      </c>
      <c r="Q41" s="96">
        <f>'Bureau de vote'!S91</f>
        <v>4</v>
      </c>
      <c r="R41" s="97">
        <f>'Bureau de vote'!T91</f>
        <v>0</v>
      </c>
      <c r="S41" s="92">
        <f>'Bureau de vote'!U91</f>
        <v>2</v>
      </c>
      <c r="T41" s="92">
        <f>'Bureau de vote'!V91</f>
        <v>0</v>
      </c>
      <c r="U41" s="96">
        <f>'Bureau de vote'!W91</f>
        <v>2</v>
      </c>
      <c r="V41" s="97">
        <f>'Bureau de vote'!X91</f>
        <v>0</v>
      </c>
      <c r="W41" s="92">
        <f>'Bureau de vote'!Y91</f>
        <v>4</v>
      </c>
      <c r="X41" s="92">
        <f>'Bureau de vote'!Z91</f>
        <v>0</v>
      </c>
      <c r="Y41" s="96">
        <f>'Bureau de vote'!AA91</f>
        <v>0</v>
      </c>
      <c r="Z41" s="97">
        <f>'Bureau de vote'!AB91</f>
        <v>0</v>
      </c>
      <c r="AA41" s="92">
        <f>'Bureau de vote'!AC91</f>
        <v>15</v>
      </c>
      <c r="AB41" s="92">
        <f>'Bureau de vote'!AD91</f>
        <v>0</v>
      </c>
      <c r="AC41" s="96">
        <f>'Bureau de vote'!AE91</f>
        <v>1</v>
      </c>
      <c r="AD41" s="97">
        <f>'Bureau de vote'!AF91</f>
        <v>0</v>
      </c>
      <c r="AE41" s="96">
        <f>'Bureau de vote'!AG91</f>
        <v>59</v>
      </c>
      <c r="AF41" s="97">
        <f>'Bureau de vote'!AH91</f>
        <v>0</v>
      </c>
    </row>
    <row r="42" spans="1:32" x14ac:dyDescent="0.15">
      <c r="A42" s="96" t="str">
        <f>'Bureau de vote'!C92</f>
        <v>Mahina</v>
      </c>
      <c r="B42" s="92">
        <f>'Bureau de vote'!D92</f>
        <v>6</v>
      </c>
      <c r="C42" s="92">
        <f>'Bureau de vote'!E92</f>
        <v>672</v>
      </c>
      <c r="D42" s="92">
        <f>'Bureau de vote'!F92</f>
        <v>482</v>
      </c>
      <c r="E42" s="92">
        <f>'Bureau de vote'!G92</f>
        <v>190</v>
      </c>
      <c r="F42" s="194">
        <f>'Bureau de vote'!H92</f>
        <v>28.27</v>
      </c>
      <c r="G42" s="92">
        <f>'Bureau de vote'!I92</f>
        <v>5</v>
      </c>
      <c r="H42" s="194">
        <f>'Bureau de vote'!J92</f>
        <v>0</v>
      </c>
      <c r="I42" s="92">
        <f>'Bureau de vote'!K92</f>
        <v>7</v>
      </c>
      <c r="J42" s="97">
        <f>'Bureau de vote'!L92</f>
        <v>178</v>
      </c>
      <c r="K42" s="92">
        <f>'Bureau de vote'!M92</f>
        <v>1</v>
      </c>
      <c r="L42" s="92">
        <f>'Bureau de vote'!N92</f>
        <v>0</v>
      </c>
      <c r="M42" s="96">
        <f>'Bureau de vote'!O92</f>
        <v>64</v>
      </c>
      <c r="N42" s="97">
        <f>'Bureau de vote'!P92</f>
        <v>0</v>
      </c>
      <c r="O42" s="92">
        <f>'Bureau de vote'!Q92</f>
        <v>35</v>
      </c>
      <c r="P42" s="92">
        <f>'Bureau de vote'!R92</f>
        <v>0</v>
      </c>
      <c r="Q42" s="96">
        <f>'Bureau de vote'!S92</f>
        <v>7</v>
      </c>
      <c r="R42" s="97">
        <f>'Bureau de vote'!T92</f>
        <v>0</v>
      </c>
      <c r="S42" s="92">
        <f>'Bureau de vote'!U92</f>
        <v>2</v>
      </c>
      <c r="T42" s="92">
        <f>'Bureau de vote'!V92</f>
        <v>0</v>
      </c>
      <c r="U42" s="96">
        <f>'Bureau de vote'!W92</f>
        <v>2</v>
      </c>
      <c r="V42" s="97">
        <f>'Bureau de vote'!X92</f>
        <v>0</v>
      </c>
      <c r="W42" s="92">
        <f>'Bureau de vote'!Y92</f>
        <v>1</v>
      </c>
      <c r="X42" s="92">
        <f>'Bureau de vote'!Z92</f>
        <v>0</v>
      </c>
      <c r="Y42" s="96">
        <f>'Bureau de vote'!AA92</f>
        <v>1</v>
      </c>
      <c r="Z42" s="97">
        <f>'Bureau de vote'!AB92</f>
        <v>0</v>
      </c>
      <c r="AA42" s="92">
        <f>'Bureau de vote'!AC92</f>
        <v>15</v>
      </c>
      <c r="AB42" s="92">
        <f>'Bureau de vote'!AD92</f>
        <v>0</v>
      </c>
      <c r="AC42" s="96">
        <f>'Bureau de vote'!AE92</f>
        <v>0</v>
      </c>
      <c r="AD42" s="97">
        <f>'Bureau de vote'!AF92</f>
        <v>0</v>
      </c>
      <c r="AE42" s="96">
        <f>'Bureau de vote'!AG92</f>
        <v>50</v>
      </c>
      <c r="AF42" s="97">
        <f>'Bureau de vote'!AH92</f>
        <v>0</v>
      </c>
    </row>
    <row r="43" spans="1:32" x14ac:dyDescent="0.15">
      <c r="A43" s="96" t="str">
        <f>'Bureau de vote'!C93</f>
        <v>Mahina</v>
      </c>
      <c r="B43" s="92">
        <f>'Bureau de vote'!D93</f>
        <v>7</v>
      </c>
      <c r="C43" s="92">
        <f>'Bureau de vote'!E93</f>
        <v>709</v>
      </c>
      <c r="D43" s="92">
        <f>'Bureau de vote'!F93</f>
        <v>464</v>
      </c>
      <c r="E43" s="92">
        <f>'Bureau de vote'!G93</f>
        <v>245</v>
      </c>
      <c r="F43" s="194">
        <f>'Bureau de vote'!H93</f>
        <v>34.56</v>
      </c>
      <c r="G43" s="92">
        <f>'Bureau de vote'!I93</f>
        <v>5</v>
      </c>
      <c r="H43" s="194">
        <f>'Bureau de vote'!J93</f>
        <v>0</v>
      </c>
      <c r="I43" s="92">
        <f>'Bureau de vote'!K93</f>
        <v>5</v>
      </c>
      <c r="J43" s="97">
        <f>'Bureau de vote'!L93</f>
        <v>235</v>
      </c>
      <c r="K43" s="92">
        <f>'Bureau de vote'!M93</f>
        <v>4</v>
      </c>
      <c r="L43" s="92">
        <f>'Bureau de vote'!N93</f>
        <v>0</v>
      </c>
      <c r="M43" s="96">
        <f>'Bureau de vote'!O93</f>
        <v>55</v>
      </c>
      <c r="N43" s="97">
        <f>'Bureau de vote'!P93</f>
        <v>0</v>
      </c>
      <c r="O43" s="92">
        <f>'Bureau de vote'!Q93</f>
        <v>54</v>
      </c>
      <c r="P43" s="92">
        <f>'Bureau de vote'!R93</f>
        <v>0</v>
      </c>
      <c r="Q43" s="96">
        <f>'Bureau de vote'!S93</f>
        <v>6</v>
      </c>
      <c r="R43" s="97">
        <f>'Bureau de vote'!T93</f>
        <v>0</v>
      </c>
      <c r="S43" s="92">
        <f>'Bureau de vote'!U93</f>
        <v>1</v>
      </c>
      <c r="T43" s="92">
        <f>'Bureau de vote'!V93</f>
        <v>0</v>
      </c>
      <c r="U43" s="96">
        <f>'Bureau de vote'!W93</f>
        <v>6</v>
      </c>
      <c r="V43" s="97">
        <f>'Bureau de vote'!X93</f>
        <v>0</v>
      </c>
      <c r="W43" s="92">
        <f>'Bureau de vote'!Y93</f>
        <v>0</v>
      </c>
      <c r="X43" s="92">
        <f>'Bureau de vote'!Z93</f>
        <v>0</v>
      </c>
      <c r="Y43" s="96">
        <f>'Bureau de vote'!AA93</f>
        <v>0</v>
      </c>
      <c r="Z43" s="97">
        <f>'Bureau de vote'!AB93</f>
        <v>0</v>
      </c>
      <c r="AA43" s="92">
        <f>'Bureau de vote'!AC93</f>
        <v>35</v>
      </c>
      <c r="AB43" s="92">
        <f>'Bureau de vote'!AD93</f>
        <v>0</v>
      </c>
      <c r="AC43" s="96">
        <f>'Bureau de vote'!AE93</f>
        <v>1</v>
      </c>
      <c r="AD43" s="97">
        <f>'Bureau de vote'!AF93</f>
        <v>0</v>
      </c>
      <c r="AE43" s="96">
        <f>'Bureau de vote'!AG93</f>
        <v>73</v>
      </c>
      <c r="AF43" s="97">
        <f>'Bureau de vote'!AH93</f>
        <v>0</v>
      </c>
    </row>
    <row r="44" spans="1:32" x14ac:dyDescent="0.15">
      <c r="A44" s="96" t="str">
        <f>'Bureau de vote'!C94</f>
        <v>Mahina</v>
      </c>
      <c r="B44" s="92">
        <f>'Bureau de vote'!D94</f>
        <v>8</v>
      </c>
      <c r="C44" s="92">
        <f>'Bureau de vote'!E94</f>
        <v>919</v>
      </c>
      <c r="D44" s="92">
        <f>'Bureau de vote'!F94</f>
        <v>577</v>
      </c>
      <c r="E44" s="92">
        <f>'Bureau de vote'!G94</f>
        <v>342</v>
      </c>
      <c r="F44" s="194">
        <f>'Bureau de vote'!H94</f>
        <v>37.21</v>
      </c>
      <c r="G44" s="92">
        <f>'Bureau de vote'!I94</f>
        <v>9</v>
      </c>
      <c r="H44" s="194">
        <f>'Bureau de vote'!J94</f>
        <v>0</v>
      </c>
      <c r="I44" s="92">
        <f>'Bureau de vote'!K94</f>
        <v>7</v>
      </c>
      <c r="J44" s="97">
        <f>'Bureau de vote'!L94</f>
        <v>326</v>
      </c>
      <c r="K44" s="92">
        <f>'Bureau de vote'!M94</f>
        <v>10</v>
      </c>
      <c r="L44" s="92">
        <f>'Bureau de vote'!N94</f>
        <v>0</v>
      </c>
      <c r="M44" s="96">
        <f>'Bureau de vote'!O94</f>
        <v>101</v>
      </c>
      <c r="N44" s="97">
        <f>'Bureau de vote'!P94</f>
        <v>0</v>
      </c>
      <c r="O44" s="92">
        <f>'Bureau de vote'!Q94</f>
        <v>41</v>
      </c>
      <c r="P44" s="92">
        <f>'Bureau de vote'!R94</f>
        <v>0</v>
      </c>
      <c r="Q44" s="96">
        <f>'Bureau de vote'!S94</f>
        <v>7</v>
      </c>
      <c r="R44" s="97">
        <f>'Bureau de vote'!T94</f>
        <v>0</v>
      </c>
      <c r="S44" s="92">
        <f>'Bureau de vote'!U94</f>
        <v>7</v>
      </c>
      <c r="T44" s="92">
        <f>'Bureau de vote'!V94</f>
        <v>0</v>
      </c>
      <c r="U44" s="96">
        <f>'Bureau de vote'!W94</f>
        <v>8</v>
      </c>
      <c r="V44" s="97">
        <f>'Bureau de vote'!X94</f>
        <v>0</v>
      </c>
      <c r="W44" s="92">
        <f>'Bureau de vote'!Y94</f>
        <v>1</v>
      </c>
      <c r="X44" s="92">
        <f>'Bureau de vote'!Z94</f>
        <v>0</v>
      </c>
      <c r="Y44" s="96">
        <f>'Bureau de vote'!AA94</f>
        <v>1</v>
      </c>
      <c r="Z44" s="97">
        <f>'Bureau de vote'!AB94</f>
        <v>0</v>
      </c>
      <c r="AA44" s="92">
        <f>'Bureau de vote'!AC94</f>
        <v>23</v>
      </c>
      <c r="AB44" s="92">
        <f>'Bureau de vote'!AD94</f>
        <v>0</v>
      </c>
      <c r="AC44" s="96">
        <f>'Bureau de vote'!AE94</f>
        <v>1</v>
      </c>
      <c r="AD44" s="97">
        <f>'Bureau de vote'!AF94</f>
        <v>0</v>
      </c>
      <c r="AE44" s="96">
        <f>'Bureau de vote'!AG94</f>
        <v>126</v>
      </c>
      <c r="AF44" s="97">
        <f>'Bureau de vote'!AH94</f>
        <v>0</v>
      </c>
    </row>
    <row r="45" spans="1:32" x14ac:dyDescent="0.15">
      <c r="A45" s="96" t="str">
        <f>'Bureau de vote'!C95</f>
        <v>Mahina</v>
      </c>
      <c r="B45" s="92">
        <f>'Bureau de vote'!D95</f>
        <v>9</v>
      </c>
      <c r="C45" s="92">
        <f>'Bureau de vote'!E95</f>
        <v>1060</v>
      </c>
      <c r="D45" s="92">
        <f>'Bureau de vote'!F95</f>
        <v>688</v>
      </c>
      <c r="E45" s="92">
        <f>'Bureau de vote'!G95</f>
        <v>372</v>
      </c>
      <c r="F45" s="194">
        <f>'Bureau de vote'!H95</f>
        <v>35.090000000000003</v>
      </c>
      <c r="G45" s="92">
        <f>'Bureau de vote'!I95</f>
        <v>7</v>
      </c>
      <c r="H45" s="194">
        <f>'Bureau de vote'!J95</f>
        <v>0</v>
      </c>
      <c r="I45" s="92">
        <f>'Bureau de vote'!K95</f>
        <v>10</v>
      </c>
      <c r="J45" s="97">
        <f>'Bureau de vote'!L95</f>
        <v>355</v>
      </c>
      <c r="K45" s="92">
        <f>'Bureau de vote'!M95</f>
        <v>11</v>
      </c>
      <c r="L45" s="92">
        <f>'Bureau de vote'!N95</f>
        <v>0</v>
      </c>
      <c r="M45" s="96">
        <f>'Bureau de vote'!O95</f>
        <v>117</v>
      </c>
      <c r="N45" s="97">
        <f>'Bureau de vote'!P95</f>
        <v>0</v>
      </c>
      <c r="O45" s="92">
        <f>'Bureau de vote'!Q95</f>
        <v>57</v>
      </c>
      <c r="P45" s="92">
        <f>'Bureau de vote'!R95</f>
        <v>0</v>
      </c>
      <c r="Q45" s="96">
        <f>'Bureau de vote'!S95</f>
        <v>14</v>
      </c>
      <c r="R45" s="97">
        <f>'Bureau de vote'!T95</f>
        <v>0</v>
      </c>
      <c r="S45" s="92">
        <f>'Bureau de vote'!U95</f>
        <v>2</v>
      </c>
      <c r="T45" s="92">
        <f>'Bureau de vote'!V95</f>
        <v>0</v>
      </c>
      <c r="U45" s="96">
        <f>'Bureau de vote'!W95</f>
        <v>5</v>
      </c>
      <c r="V45" s="97">
        <f>'Bureau de vote'!X95</f>
        <v>0</v>
      </c>
      <c r="W45" s="92">
        <f>'Bureau de vote'!Y95</f>
        <v>3</v>
      </c>
      <c r="X45" s="92">
        <f>'Bureau de vote'!Z95</f>
        <v>0</v>
      </c>
      <c r="Y45" s="96">
        <f>'Bureau de vote'!AA95</f>
        <v>0</v>
      </c>
      <c r="Z45" s="97">
        <f>'Bureau de vote'!AB95</f>
        <v>0</v>
      </c>
      <c r="AA45" s="92">
        <f>'Bureau de vote'!AC95</f>
        <v>21</v>
      </c>
      <c r="AB45" s="92">
        <f>'Bureau de vote'!AD95</f>
        <v>0</v>
      </c>
      <c r="AC45" s="96">
        <f>'Bureau de vote'!AE95</f>
        <v>5</v>
      </c>
      <c r="AD45" s="97">
        <f>'Bureau de vote'!AF95</f>
        <v>0</v>
      </c>
      <c r="AE45" s="96">
        <f>'Bureau de vote'!AG95</f>
        <v>120</v>
      </c>
      <c r="AF45" s="97">
        <f>'Bureau de vote'!AH95</f>
        <v>0</v>
      </c>
    </row>
    <row r="46" spans="1:32" x14ac:dyDescent="0.15">
      <c r="A46" s="96" t="str">
        <f>'Bureau de vote'!C96</f>
        <v>Mahina</v>
      </c>
      <c r="B46" s="92">
        <f>'Bureau de vote'!D96</f>
        <v>10</v>
      </c>
      <c r="C46" s="92">
        <f>'Bureau de vote'!E96</f>
        <v>1186</v>
      </c>
      <c r="D46" s="92">
        <f>'Bureau de vote'!F96</f>
        <v>577</v>
      </c>
      <c r="E46" s="92">
        <f>'Bureau de vote'!G96</f>
        <v>609</v>
      </c>
      <c r="F46" s="194">
        <f>'Bureau de vote'!H96</f>
        <v>51.35</v>
      </c>
      <c r="G46" s="92">
        <f>'Bureau de vote'!I96</f>
        <v>11</v>
      </c>
      <c r="H46" s="194">
        <f>'Bureau de vote'!J96</f>
        <v>0</v>
      </c>
      <c r="I46" s="92">
        <f>'Bureau de vote'!K96</f>
        <v>4</v>
      </c>
      <c r="J46" s="97">
        <f>'Bureau de vote'!L96</f>
        <v>594</v>
      </c>
      <c r="K46" s="92">
        <f>'Bureau de vote'!M96</f>
        <v>21</v>
      </c>
      <c r="L46" s="92">
        <f>'Bureau de vote'!N96</f>
        <v>0</v>
      </c>
      <c r="M46" s="96">
        <f>'Bureau de vote'!O96</f>
        <v>134</v>
      </c>
      <c r="N46" s="97">
        <f>'Bureau de vote'!P96</f>
        <v>0</v>
      </c>
      <c r="O46" s="92">
        <f>'Bureau de vote'!Q96</f>
        <v>156</v>
      </c>
      <c r="P46" s="92">
        <f>'Bureau de vote'!R96</f>
        <v>0</v>
      </c>
      <c r="Q46" s="96">
        <f>'Bureau de vote'!S96</f>
        <v>23</v>
      </c>
      <c r="R46" s="97">
        <f>'Bureau de vote'!T96</f>
        <v>0</v>
      </c>
      <c r="S46" s="92">
        <f>'Bureau de vote'!U96</f>
        <v>3</v>
      </c>
      <c r="T46" s="92">
        <f>'Bureau de vote'!V96</f>
        <v>0</v>
      </c>
      <c r="U46" s="96">
        <f>'Bureau de vote'!W96</f>
        <v>2</v>
      </c>
      <c r="V46" s="97">
        <f>'Bureau de vote'!X96</f>
        <v>0</v>
      </c>
      <c r="W46" s="92">
        <f>'Bureau de vote'!Y96</f>
        <v>3</v>
      </c>
      <c r="X46" s="92">
        <f>'Bureau de vote'!Z96</f>
        <v>0</v>
      </c>
      <c r="Y46" s="96">
        <f>'Bureau de vote'!AA96</f>
        <v>9</v>
      </c>
      <c r="Z46" s="97">
        <f>'Bureau de vote'!AB96</f>
        <v>0</v>
      </c>
      <c r="AA46" s="92">
        <f>'Bureau de vote'!AC96</f>
        <v>67</v>
      </c>
      <c r="AB46" s="92">
        <f>'Bureau de vote'!AD96</f>
        <v>0</v>
      </c>
      <c r="AC46" s="96">
        <f>'Bureau de vote'!AE96</f>
        <v>13</v>
      </c>
      <c r="AD46" s="97">
        <f>'Bureau de vote'!AF96</f>
        <v>0</v>
      </c>
      <c r="AE46" s="96">
        <f>'Bureau de vote'!AG96</f>
        <v>163</v>
      </c>
      <c r="AF46" s="97">
        <f>'Bureau de vote'!AH96</f>
        <v>0</v>
      </c>
    </row>
    <row r="47" spans="1:32" x14ac:dyDescent="0.15">
      <c r="A47" s="96" t="str">
        <f>'Bureau de vote'!C97</f>
        <v>Mahina</v>
      </c>
      <c r="B47" s="92">
        <f>'Bureau de vote'!D97</f>
        <v>11</v>
      </c>
      <c r="C47" s="92">
        <f>'Bureau de vote'!E97</f>
        <v>997</v>
      </c>
      <c r="D47" s="92">
        <f>'Bureau de vote'!F97</f>
        <v>539</v>
      </c>
      <c r="E47" s="92">
        <f>'Bureau de vote'!G97</f>
        <v>458</v>
      </c>
      <c r="F47" s="194">
        <f>'Bureau de vote'!H97</f>
        <v>45.94</v>
      </c>
      <c r="G47" s="92">
        <f>'Bureau de vote'!I97</f>
        <v>14</v>
      </c>
      <c r="H47" s="194">
        <f>'Bureau de vote'!J97</f>
        <v>0</v>
      </c>
      <c r="I47" s="92">
        <f>'Bureau de vote'!K97</f>
        <v>2</v>
      </c>
      <c r="J47" s="97">
        <f>'Bureau de vote'!L97</f>
        <v>442</v>
      </c>
      <c r="K47" s="92">
        <f>'Bureau de vote'!M97</f>
        <v>14</v>
      </c>
      <c r="L47" s="92">
        <f>'Bureau de vote'!N97</f>
        <v>0</v>
      </c>
      <c r="M47" s="96">
        <f>'Bureau de vote'!O97</f>
        <v>89</v>
      </c>
      <c r="N47" s="97">
        <f>'Bureau de vote'!P97</f>
        <v>0</v>
      </c>
      <c r="O47" s="92">
        <f>'Bureau de vote'!Q97</f>
        <v>81</v>
      </c>
      <c r="P47" s="92">
        <f>'Bureau de vote'!R97</f>
        <v>0</v>
      </c>
      <c r="Q47" s="96">
        <f>'Bureau de vote'!S97</f>
        <v>16</v>
      </c>
      <c r="R47" s="97">
        <f>'Bureau de vote'!T97</f>
        <v>0</v>
      </c>
      <c r="S47" s="92">
        <f>'Bureau de vote'!U97</f>
        <v>1</v>
      </c>
      <c r="T47" s="92">
        <f>'Bureau de vote'!V97</f>
        <v>0</v>
      </c>
      <c r="U47" s="96">
        <f>'Bureau de vote'!W97</f>
        <v>3</v>
      </c>
      <c r="V47" s="97">
        <f>'Bureau de vote'!X97</f>
        <v>0</v>
      </c>
      <c r="W47" s="92">
        <f>'Bureau de vote'!Y97</f>
        <v>1</v>
      </c>
      <c r="X47" s="92">
        <f>'Bureau de vote'!Z97</f>
        <v>0</v>
      </c>
      <c r="Y47" s="96">
        <f>'Bureau de vote'!AA97</f>
        <v>5</v>
      </c>
      <c r="Z47" s="97">
        <f>'Bureau de vote'!AB97</f>
        <v>0</v>
      </c>
      <c r="AA47" s="92">
        <f>'Bureau de vote'!AC97</f>
        <v>73</v>
      </c>
      <c r="AB47" s="92">
        <f>'Bureau de vote'!AD97</f>
        <v>0</v>
      </c>
      <c r="AC47" s="96">
        <f>'Bureau de vote'!AE97</f>
        <v>12</v>
      </c>
      <c r="AD47" s="97">
        <f>'Bureau de vote'!AF97</f>
        <v>0</v>
      </c>
      <c r="AE47" s="96">
        <f>'Bureau de vote'!AG97</f>
        <v>147</v>
      </c>
      <c r="AF47" s="97">
        <f>'Bureau de vote'!AH97</f>
        <v>0</v>
      </c>
    </row>
    <row r="48" spans="1:32" x14ac:dyDescent="0.15">
      <c r="A48" s="96" t="str">
        <f>'Bureau de vote'!C98</f>
        <v>Mahina</v>
      </c>
      <c r="B48" s="92">
        <f>'Bureau de vote'!D98</f>
        <v>12</v>
      </c>
      <c r="C48" s="92">
        <f>'Bureau de vote'!E98</f>
        <v>729</v>
      </c>
      <c r="D48" s="92">
        <f>'Bureau de vote'!F98</f>
        <v>489</v>
      </c>
      <c r="E48" s="92">
        <f>'Bureau de vote'!G98</f>
        <v>240</v>
      </c>
      <c r="F48" s="194">
        <f>'Bureau de vote'!H98</f>
        <v>32.92</v>
      </c>
      <c r="G48" s="92">
        <f>'Bureau de vote'!I98</f>
        <v>6</v>
      </c>
      <c r="H48" s="194">
        <f>'Bureau de vote'!J98</f>
        <v>0</v>
      </c>
      <c r="I48" s="92">
        <f>'Bureau de vote'!K98</f>
        <v>3</v>
      </c>
      <c r="J48" s="97">
        <f>'Bureau de vote'!L98</f>
        <v>231</v>
      </c>
      <c r="K48" s="92">
        <f>'Bureau de vote'!M98</f>
        <v>9</v>
      </c>
      <c r="L48" s="92">
        <f>'Bureau de vote'!N98</f>
        <v>0</v>
      </c>
      <c r="M48" s="96">
        <f>'Bureau de vote'!O98</f>
        <v>65</v>
      </c>
      <c r="N48" s="97">
        <f>'Bureau de vote'!P98</f>
        <v>0</v>
      </c>
      <c r="O48" s="92">
        <f>'Bureau de vote'!Q98</f>
        <v>22</v>
      </c>
      <c r="P48" s="92">
        <f>'Bureau de vote'!R98</f>
        <v>0</v>
      </c>
      <c r="Q48" s="96">
        <f>'Bureau de vote'!S98</f>
        <v>12</v>
      </c>
      <c r="R48" s="97">
        <f>'Bureau de vote'!T98</f>
        <v>0</v>
      </c>
      <c r="S48" s="92">
        <f>'Bureau de vote'!U98</f>
        <v>4</v>
      </c>
      <c r="T48" s="92">
        <f>'Bureau de vote'!V98</f>
        <v>0</v>
      </c>
      <c r="U48" s="96">
        <f>'Bureau de vote'!W98</f>
        <v>7</v>
      </c>
      <c r="V48" s="97">
        <f>'Bureau de vote'!X98</f>
        <v>0</v>
      </c>
      <c r="W48" s="92">
        <f>'Bureau de vote'!Y98</f>
        <v>0</v>
      </c>
      <c r="X48" s="92">
        <f>'Bureau de vote'!Z98</f>
        <v>0</v>
      </c>
      <c r="Y48" s="96">
        <f>'Bureau de vote'!AA98</f>
        <v>4</v>
      </c>
      <c r="Z48" s="97">
        <f>'Bureau de vote'!AB98</f>
        <v>0</v>
      </c>
      <c r="AA48" s="92">
        <f>'Bureau de vote'!AC98</f>
        <v>19</v>
      </c>
      <c r="AB48" s="92">
        <f>'Bureau de vote'!AD98</f>
        <v>0</v>
      </c>
      <c r="AC48" s="96">
        <f>'Bureau de vote'!AE98</f>
        <v>8</v>
      </c>
      <c r="AD48" s="97">
        <f>'Bureau de vote'!AF98</f>
        <v>0</v>
      </c>
      <c r="AE48" s="96">
        <f>'Bureau de vote'!AG98</f>
        <v>81</v>
      </c>
      <c r="AF48" s="97">
        <f>'Bureau de vote'!AH98</f>
        <v>0</v>
      </c>
    </row>
    <row r="49" spans="1:32" x14ac:dyDescent="0.15">
      <c r="A49" s="96" t="str">
        <f>'Bureau de vote'!C99</f>
        <v>Mahina</v>
      </c>
      <c r="B49" s="92">
        <f>'Bureau de vote'!D99</f>
        <v>13</v>
      </c>
      <c r="C49" s="92">
        <f>'Bureau de vote'!E99</f>
        <v>880</v>
      </c>
      <c r="D49" s="92">
        <f>'Bureau de vote'!F99</f>
        <v>644</v>
      </c>
      <c r="E49" s="92">
        <f>'Bureau de vote'!G99</f>
        <v>236</v>
      </c>
      <c r="F49" s="194">
        <f>'Bureau de vote'!H99</f>
        <v>26.82</v>
      </c>
      <c r="G49" s="92">
        <f>'Bureau de vote'!I99</f>
        <v>0</v>
      </c>
      <c r="H49" s="194">
        <f>'Bureau de vote'!J99</f>
        <v>0</v>
      </c>
      <c r="I49" s="92">
        <f>'Bureau de vote'!K99</f>
        <v>15</v>
      </c>
      <c r="J49" s="97">
        <f>'Bureau de vote'!L99</f>
        <v>221</v>
      </c>
      <c r="K49" s="92">
        <f>'Bureau de vote'!M99</f>
        <v>8</v>
      </c>
      <c r="L49" s="92">
        <f>'Bureau de vote'!N99</f>
        <v>0</v>
      </c>
      <c r="M49" s="96">
        <f>'Bureau de vote'!O99</f>
        <v>82</v>
      </c>
      <c r="N49" s="97">
        <f>'Bureau de vote'!P99</f>
        <v>0</v>
      </c>
      <c r="O49" s="92">
        <f>'Bureau de vote'!Q99</f>
        <v>28</v>
      </c>
      <c r="P49" s="92">
        <f>'Bureau de vote'!R99</f>
        <v>0</v>
      </c>
      <c r="Q49" s="96">
        <f>'Bureau de vote'!S99</f>
        <v>5</v>
      </c>
      <c r="R49" s="97">
        <f>'Bureau de vote'!T99</f>
        <v>0</v>
      </c>
      <c r="S49" s="92">
        <f>'Bureau de vote'!U99</f>
        <v>8</v>
      </c>
      <c r="T49" s="92">
        <f>'Bureau de vote'!V99</f>
        <v>0</v>
      </c>
      <c r="U49" s="96">
        <f>'Bureau de vote'!W99</f>
        <v>2</v>
      </c>
      <c r="V49" s="97">
        <f>'Bureau de vote'!X99</f>
        <v>0</v>
      </c>
      <c r="W49" s="92">
        <f>'Bureau de vote'!Y99</f>
        <v>0</v>
      </c>
      <c r="X49" s="92">
        <f>'Bureau de vote'!Z99</f>
        <v>0</v>
      </c>
      <c r="Y49" s="96">
        <f>'Bureau de vote'!AA99</f>
        <v>2</v>
      </c>
      <c r="Z49" s="97">
        <f>'Bureau de vote'!AB99</f>
        <v>0</v>
      </c>
      <c r="AA49" s="92">
        <f>'Bureau de vote'!AC99</f>
        <v>24</v>
      </c>
      <c r="AB49" s="92">
        <f>'Bureau de vote'!AD99</f>
        <v>0</v>
      </c>
      <c r="AC49" s="96">
        <f>'Bureau de vote'!AE99</f>
        <v>6</v>
      </c>
      <c r="AD49" s="97">
        <f>'Bureau de vote'!AF99</f>
        <v>0</v>
      </c>
      <c r="AE49" s="96">
        <f>'Bureau de vote'!AG99</f>
        <v>56</v>
      </c>
      <c r="AF49" s="97">
        <f>'Bureau de vote'!AH99</f>
        <v>0</v>
      </c>
    </row>
    <row r="50" spans="1:32" x14ac:dyDescent="0.15">
      <c r="A50" s="94" t="str">
        <f>'Bureau de vote'!C111</f>
        <v>MOOREA-MAIAO</v>
      </c>
      <c r="B50" s="91"/>
      <c r="C50" s="91">
        <f>'Bureau de vote'!E111</f>
        <v>13121</v>
      </c>
      <c r="D50" s="91">
        <f>'Bureau de vote'!F111</f>
        <v>8271</v>
      </c>
      <c r="E50" s="91">
        <f>'Bureau de vote'!G111</f>
        <v>4850</v>
      </c>
      <c r="F50" s="122">
        <f>'Bureau de vote'!H111</f>
        <v>0.36963646063562228</v>
      </c>
      <c r="G50" s="91">
        <f>'Bureau de vote'!I111</f>
        <v>125</v>
      </c>
      <c r="H50" s="122">
        <f>'Bureau de vote'!J111</f>
        <v>9.5267129029799561E-3</v>
      </c>
      <c r="I50" s="91">
        <f>'Bureau de vote'!K111</f>
        <v>126</v>
      </c>
      <c r="J50" s="95">
        <f>'Bureau de vote'!L111</f>
        <v>4599</v>
      </c>
      <c r="K50" s="91">
        <f>'Bureau de vote'!M111</f>
        <v>83</v>
      </c>
      <c r="L50" s="219">
        <f>'Bureau de vote'!N111</f>
        <v>1.8047401609045444E-2</v>
      </c>
      <c r="M50" s="94">
        <f>'Bureau de vote'!O111</f>
        <v>1888</v>
      </c>
      <c r="N50" s="220">
        <f>'Bureau de vote'!P111</f>
        <v>0.4105240269623831</v>
      </c>
      <c r="O50" s="91">
        <f>'Bureau de vote'!Q111</f>
        <v>526</v>
      </c>
      <c r="P50" s="219">
        <f>'Bureau de vote'!R111</f>
        <v>0.11437268971515546</v>
      </c>
      <c r="Q50" s="94">
        <f>'Bureau de vote'!S111</f>
        <v>149</v>
      </c>
      <c r="R50" s="220">
        <f>'Bureau de vote'!T111</f>
        <v>3.2398347466840616E-2</v>
      </c>
      <c r="S50" s="91">
        <f>'Bureau de vote'!U111</f>
        <v>21</v>
      </c>
      <c r="T50" s="219">
        <f>'Bureau de vote'!V111</f>
        <v>4.5662100456621002E-3</v>
      </c>
      <c r="U50" s="94">
        <f>'Bureau de vote'!W111</f>
        <v>49</v>
      </c>
      <c r="V50" s="220">
        <f>'Bureau de vote'!X111</f>
        <v>1.06544901065449E-2</v>
      </c>
      <c r="W50" s="91">
        <f>'Bureau de vote'!Y111</f>
        <v>8</v>
      </c>
      <c r="X50" s="219">
        <f>'Bureau de vote'!Z111</f>
        <v>1.7395085888236572E-3</v>
      </c>
      <c r="Y50" s="94">
        <f>'Bureau de vote'!AA111</f>
        <v>29</v>
      </c>
      <c r="Z50" s="220">
        <f>'Bureau de vote'!AB111</f>
        <v>6.3057186344857574E-3</v>
      </c>
      <c r="AA50" s="91">
        <f>'Bureau de vote'!AC111</f>
        <v>387</v>
      </c>
      <c r="AB50" s="219">
        <f>'Bureau de vote'!AD111</f>
        <v>8.4148727984344418E-2</v>
      </c>
      <c r="AC50" s="94">
        <f>'Bureau de vote'!AE111</f>
        <v>48</v>
      </c>
      <c r="AD50" s="220">
        <f>'Bureau de vote'!AF111</f>
        <v>1.0437051532941943E-2</v>
      </c>
      <c r="AE50" s="94">
        <f>'Bureau de vote'!AG111</f>
        <v>1411</v>
      </c>
      <c r="AF50" s="220">
        <f>'Bureau de vote'!AH111</f>
        <v>0.30680582735377254</v>
      </c>
    </row>
    <row r="51" spans="1:32" x14ac:dyDescent="0.15">
      <c r="A51" s="96" t="str">
        <f>'Bureau de vote'!C112</f>
        <v>Afareaitu 1</v>
      </c>
      <c r="B51" s="92">
        <f>'Bureau de vote'!D112</f>
        <v>1</v>
      </c>
      <c r="C51" s="92">
        <f>'Bureau de vote'!E112</f>
        <v>1206</v>
      </c>
      <c r="D51" s="92">
        <f>'Bureau de vote'!F112</f>
        <v>806</v>
      </c>
      <c r="E51" s="92">
        <f>'Bureau de vote'!G112</f>
        <v>400</v>
      </c>
      <c r="F51" s="194">
        <f>'Bureau de vote'!H112</f>
        <v>33.17</v>
      </c>
      <c r="G51" s="92">
        <f>'Bureau de vote'!I112</f>
        <v>8</v>
      </c>
      <c r="H51" s="194">
        <f>'Bureau de vote'!J112</f>
        <v>0</v>
      </c>
      <c r="I51" s="92">
        <f>'Bureau de vote'!K112</f>
        <v>20</v>
      </c>
      <c r="J51" s="97">
        <f>'Bureau de vote'!L112</f>
        <v>372</v>
      </c>
      <c r="K51" s="92">
        <f>'Bureau de vote'!M112</f>
        <v>13</v>
      </c>
      <c r="L51" s="92">
        <f>'Bureau de vote'!N112</f>
        <v>0</v>
      </c>
      <c r="M51" s="96">
        <f>'Bureau de vote'!O112</f>
        <v>129</v>
      </c>
      <c r="N51" s="97">
        <f>'Bureau de vote'!P112</f>
        <v>0</v>
      </c>
      <c r="O51" s="92">
        <f>'Bureau de vote'!Q112</f>
        <v>54</v>
      </c>
      <c r="P51" s="92">
        <f>'Bureau de vote'!R112</f>
        <v>0</v>
      </c>
      <c r="Q51" s="96">
        <f>'Bureau de vote'!S112</f>
        <v>19</v>
      </c>
      <c r="R51" s="97">
        <f>'Bureau de vote'!T112</f>
        <v>0</v>
      </c>
      <c r="S51" s="92">
        <f>'Bureau de vote'!U112</f>
        <v>0</v>
      </c>
      <c r="T51" s="92">
        <f>'Bureau de vote'!V112</f>
        <v>0</v>
      </c>
      <c r="U51" s="96">
        <f>'Bureau de vote'!W112</f>
        <v>3</v>
      </c>
      <c r="V51" s="97">
        <f>'Bureau de vote'!X112</f>
        <v>0</v>
      </c>
      <c r="W51" s="92">
        <f>'Bureau de vote'!Y112</f>
        <v>1</v>
      </c>
      <c r="X51" s="92">
        <f>'Bureau de vote'!Z112</f>
        <v>0</v>
      </c>
      <c r="Y51" s="96">
        <f>'Bureau de vote'!AA112</f>
        <v>1</v>
      </c>
      <c r="Z51" s="97">
        <f>'Bureau de vote'!AB112</f>
        <v>0</v>
      </c>
      <c r="AA51" s="92">
        <f>'Bureau de vote'!AC112</f>
        <v>17</v>
      </c>
      <c r="AB51" s="92">
        <f>'Bureau de vote'!AD112</f>
        <v>0</v>
      </c>
      <c r="AC51" s="96">
        <f>'Bureau de vote'!AE112</f>
        <v>3</v>
      </c>
      <c r="AD51" s="97">
        <f>'Bureau de vote'!AF112</f>
        <v>0</v>
      </c>
      <c r="AE51" s="96">
        <f>'Bureau de vote'!AG112</f>
        <v>132</v>
      </c>
      <c r="AF51" s="97">
        <f>'Bureau de vote'!AH112</f>
        <v>0</v>
      </c>
    </row>
    <row r="52" spans="1:32" x14ac:dyDescent="0.15">
      <c r="A52" s="96" t="str">
        <f>'Bureau de vote'!C113</f>
        <v>Afareaitu 2</v>
      </c>
      <c r="B52" s="92">
        <f>'Bureau de vote'!D113</f>
        <v>2</v>
      </c>
      <c r="C52" s="92">
        <f>'Bureau de vote'!E113</f>
        <v>1563</v>
      </c>
      <c r="D52" s="92">
        <f>'Bureau de vote'!F113</f>
        <v>990</v>
      </c>
      <c r="E52" s="92">
        <f>'Bureau de vote'!G113</f>
        <v>573</v>
      </c>
      <c r="F52" s="194">
        <f>'Bureau de vote'!H113</f>
        <v>36.659999999999997</v>
      </c>
      <c r="G52" s="92">
        <f>'Bureau de vote'!I113</f>
        <v>10</v>
      </c>
      <c r="H52" s="194">
        <f>'Bureau de vote'!J113</f>
        <v>0</v>
      </c>
      <c r="I52" s="92">
        <f>'Bureau de vote'!K113</f>
        <v>11</v>
      </c>
      <c r="J52" s="97">
        <f>'Bureau de vote'!L113</f>
        <v>552</v>
      </c>
      <c r="K52" s="92">
        <f>'Bureau de vote'!M113</f>
        <v>11</v>
      </c>
      <c r="L52" s="92">
        <f>'Bureau de vote'!N113</f>
        <v>0</v>
      </c>
      <c r="M52" s="96">
        <f>'Bureau de vote'!O113</f>
        <v>133</v>
      </c>
      <c r="N52" s="97">
        <f>'Bureau de vote'!P113</f>
        <v>0</v>
      </c>
      <c r="O52" s="92">
        <f>'Bureau de vote'!Q113</f>
        <v>72</v>
      </c>
      <c r="P52" s="92">
        <f>'Bureau de vote'!R113</f>
        <v>0</v>
      </c>
      <c r="Q52" s="96">
        <f>'Bureau de vote'!S113</f>
        <v>12</v>
      </c>
      <c r="R52" s="97">
        <f>'Bureau de vote'!T113</f>
        <v>0</v>
      </c>
      <c r="S52" s="92">
        <f>'Bureau de vote'!U113</f>
        <v>2</v>
      </c>
      <c r="T52" s="92">
        <f>'Bureau de vote'!V113</f>
        <v>0</v>
      </c>
      <c r="U52" s="96">
        <f>'Bureau de vote'!W113</f>
        <v>4</v>
      </c>
      <c r="V52" s="97">
        <f>'Bureau de vote'!X113</f>
        <v>0</v>
      </c>
      <c r="W52" s="92">
        <f>'Bureau de vote'!Y113</f>
        <v>1</v>
      </c>
      <c r="X52" s="92">
        <f>'Bureau de vote'!Z113</f>
        <v>0</v>
      </c>
      <c r="Y52" s="96">
        <f>'Bureau de vote'!AA113</f>
        <v>1</v>
      </c>
      <c r="Z52" s="97">
        <f>'Bureau de vote'!AB113</f>
        <v>0</v>
      </c>
      <c r="AA52" s="92">
        <f>'Bureau de vote'!AC113</f>
        <v>35</v>
      </c>
      <c r="AB52" s="92">
        <f>'Bureau de vote'!AD113</f>
        <v>0</v>
      </c>
      <c r="AC52" s="96">
        <f>'Bureau de vote'!AE113</f>
        <v>3</v>
      </c>
      <c r="AD52" s="97">
        <f>'Bureau de vote'!AF113</f>
        <v>0</v>
      </c>
      <c r="AE52" s="96">
        <f>'Bureau de vote'!AG113</f>
        <v>278</v>
      </c>
      <c r="AF52" s="97">
        <f>'Bureau de vote'!AH113</f>
        <v>0</v>
      </c>
    </row>
    <row r="53" spans="1:32" x14ac:dyDescent="0.15">
      <c r="A53" s="96" t="str">
        <f>'Bureau de vote'!C114</f>
        <v>Teavaro</v>
      </c>
      <c r="B53" s="92">
        <f>'Bureau de vote'!D114</f>
        <v>3</v>
      </c>
      <c r="C53" s="92">
        <f>'Bureau de vote'!E114</f>
        <v>2155</v>
      </c>
      <c r="D53" s="92">
        <f>'Bureau de vote'!F114</f>
        <v>1396</v>
      </c>
      <c r="E53" s="92">
        <f>'Bureau de vote'!G114</f>
        <v>759</v>
      </c>
      <c r="F53" s="194">
        <f>'Bureau de vote'!H114</f>
        <v>33.22</v>
      </c>
      <c r="G53" s="92">
        <f>'Bureau de vote'!I114</f>
        <v>35</v>
      </c>
      <c r="H53" s="194">
        <f>'Bureau de vote'!J114</f>
        <v>0</v>
      </c>
      <c r="I53" s="92">
        <f>'Bureau de vote'!K114</f>
        <v>0</v>
      </c>
      <c r="J53" s="97">
        <f>'Bureau de vote'!L114</f>
        <v>724</v>
      </c>
      <c r="K53" s="92">
        <f>'Bureau de vote'!M114</f>
        <v>10</v>
      </c>
      <c r="L53" s="92">
        <f>'Bureau de vote'!N114</f>
        <v>0</v>
      </c>
      <c r="M53" s="96">
        <f>'Bureau de vote'!O114</f>
        <v>311</v>
      </c>
      <c r="N53" s="97">
        <f>'Bureau de vote'!P114</f>
        <v>0</v>
      </c>
      <c r="O53" s="92">
        <f>'Bureau de vote'!Q114</f>
        <v>80</v>
      </c>
      <c r="P53" s="92">
        <f>'Bureau de vote'!R114</f>
        <v>0</v>
      </c>
      <c r="Q53" s="96">
        <f>'Bureau de vote'!S114</f>
        <v>38</v>
      </c>
      <c r="R53" s="97">
        <f>'Bureau de vote'!T114</f>
        <v>0</v>
      </c>
      <c r="S53" s="92">
        <f>'Bureau de vote'!U114</f>
        <v>5</v>
      </c>
      <c r="T53" s="92">
        <f>'Bureau de vote'!V114</f>
        <v>0</v>
      </c>
      <c r="U53" s="96">
        <f>'Bureau de vote'!W114</f>
        <v>8</v>
      </c>
      <c r="V53" s="97">
        <f>'Bureau de vote'!X114</f>
        <v>0</v>
      </c>
      <c r="W53" s="92">
        <f>'Bureau de vote'!Y114</f>
        <v>0</v>
      </c>
      <c r="X53" s="92">
        <f>'Bureau de vote'!Z114</f>
        <v>0</v>
      </c>
      <c r="Y53" s="96">
        <f>'Bureau de vote'!AA114</f>
        <v>8</v>
      </c>
      <c r="Z53" s="97">
        <f>'Bureau de vote'!AB114</f>
        <v>0</v>
      </c>
      <c r="AA53" s="92">
        <f>'Bureau de vote'!AC114</f>
        <v>72</v>
      </c>
      <c r="AB53" s="92">
        <f>'Bureau de vote'!AD114</f>
        <v>0</v>
      </c>
      <c r="AC53" s="96">
        <f>'Bureau de vote'!AE114</f>
        <v>14</v>
      </c>
      <c r="AD53" s="97">
        <f>'Bureau de vote'!AF114</f>
        <v>0</v>
      </c>
      <c r="AE53" s="96">
        <f>'Bureau de vote'!AG114</f>
        <v>178</v>
      </c>
      <c r="AF53" s="97">
        <f>'Bureau de vote'!AH114</f>
        <v>0</v>
      </c>
    </row>
    <row r="54" spans="1:32" x14ac:dyDescent="0.15">
      <c r="A54" s="96" t="str">
        <f>'Bureau de vote'!C115</f>
        <v>Paopao 1</v>
      </c>
      <c r="B54" s="92">
        <f>'Bureau de vote'!D115</f>
        <v>4</v>
      </c>
      <c r="C54" s="92">
        <f>'Bureau de vote'!E115</f>
        <v>1566</v>
      </c>
      <c r="D54" s="92">
        <f>'Bureau de vote'!F115</f>
        <v>959</v>
      </c>
      <c r="E54" s="92">
        <f>'Bureau de vote'!G115</f>
        <v>607</v>
      </c>
      <c r="F54" s="194">
        <f>'Bureau de vote'!H115</f>
        <v>38.76</v>
      </c>
      <c r="G54" s="92">
        <f>'Bureau de vote'!I115</f>
        <v>0</v>
      </c>
      <c r="H54" s="194">
        <f>'Bureau de vote'!J115</f>
        <v>0</v>
      </c>
      <c r="I54" s="92">
        <f>'Bureau de vote'!K115</f>
        <v>49</v>
      </c>
      <c r="J54" s="97">
        <f>'Bureau de vote'!L115</f>
        <v>558</v>
      </c>
      <c r="K54" s="92">
        <f>'Bureau de vote'!M115</f>
        <v>5</v>
      </c>
      <c r="L54" s="92">
        <f>'Bureau de vote'!N115</f>
        <v>0</v>
      </c>
      <c r="M54" s="96">
        <f>'Bureau de vote'!O115</f>
        <v>200</v>
      </c>
      <c r="N54" s="97">
        <f>'Bureau de vote'!P115</f>
        <v>0</v>
      </c>
      <c r="O54" s="92">
        <f>'Bureau de vote'!Q115</f>
        <v>66</v>
      </c>
      <c r="P54" s="92">
        <f>'Bureau de vote'!R115</f>
        <v>0</v>
      </c>
      <c r="Q54" s="96">
        <f>'Bureau de vote'!S115</f>
        <v>22</v>
      </c>
      <c r="R54" s="97">
        <f>'Bureau de vote'!T115</f>
        <v>0</v>
      </c>
      <c r="S54" s="92">
        <f>'Bureau de vote'!U115</f>
        <v>6</v>
      </c>
      <c r="T54" s="92">
        <f>'Bureau de vote'!V115</f>
        <v>0</v>
      </c>
      <c r="U54" s="96">
        <f>'Bureau de vote'!W115</f>
        <v>5</v>
      </c>
      <c r="V54" s="97">
        <f>'Bureau de vote'!X115</f>
        <v>0</v>
      </c>
      <c r="W54" s="92">
        <f>'Bureau de vote'!Y115</f>
        <v>3</v>
      </c>
      <c r="X54" s="92">
        <f>'Bureau de vote'!Z115</f>
        <v>0</v>
      </c>
      <c r="Y54" s="96">
        <f>'Bureau de vote'!AA115</f>
        <v>5</v>
      </c>
      <c r="Z54" s="97">
        <f>'Bureau de vote'!AB115</f>
        <v>0</v>
      </c>
      <c r="AA54" s="92">
        <f>'Bureau de vote'!AC115</f>
        <v>60</v>
      </c>
      <c r="AB54" s="92">
        <f>'Bureau de vote'!AD115</f>
        <v>0</v>
      </c>
      <c r="AC54" s="96">
        <f>'Bureau de vote'!AE115</f>
        <v>4</v>
      </c>
      <c r="AD54" s="97">
        <f>'Bureau de vote'!AF115</f>
        <v>0</v>
      </c>
      <c r="AE54" s="96">
        <f>'Bureau de vote'!AG115</f>
        <v>182</v>
      </c>
      <c r="AF54" s="97">
        <f>'Bureau de vote'!AH115</f>
        <v>0</v>
      </c>
    </row>
    <row r="55" spans="1:32" x14ac:dyDescent="0.15">
      <c r="A55" s="96" t="str">
        <f>'Bureau de vote'!C116</f>
        <v>Paopao 2</v>
      </c>
      <c r="B55" s="92">
        <f>'Bureau de vote'!D116</f>
        <v>5</v>
      </c>
      <c r="C55" s="92">
        <f>'Bureau de vote'!E116</f>
        <v>1724</v>
      </c>
      <c r="D55" s="92">
        <f>'Bureau de vote'!F116</f>
        <v>952</v>
      </c>
      <c r="E55" s="92">
        <f>'Bureau de vote'!G116</f>
        <v>772</v>
      </c>
      <c r="F55" s="194">
        <f>'Bureau de vote'!H116</f>
        <v>44.78</v>
      </c>
      <c r="G55" s="92">
        <f>'Bureau de vote'!I116</f>
        <v>16</v>
      </c>
      <c r="H55" s="194">
        <f>'Bureau de vote'!J116</f>
        <v>0</v>
      </c>
      <c r="I55" s="92">
        <f>'Bureau de vote'!K116</f>
        <v>9</v>
      </c>
      <c r="J55" s="97">
        <f>'Bureau de vote'!L116</f>
        <v>747</v>
      </c>
      <c r="K55" s="92">
        <f>'Bureau de vote'!M116</f>
        <v>18</v>
      </c>
      <c r="L55" s="92">
        <f>'Bureau de vote'!N116</f>
        <v>0</v>
      </c>
      <c r="M55" s="96">
        <f>'Bureau de vote'!O116</f>
        <v>339</v>
      </c>
      <c r="N55" s="97">
        <f>'Bureau de vote'!P116</f>
        <v>0</v>
      </c>
      <c r="O55" s="92">
        <f>'Bureau de vote'!Q116</f>
        <v>101</v>
      </c>
      <c r="P55" s="92">
        <f>'Bureau de vote'!R116</f>
        <v>0</v>
      </c>
      <c r="Q55" s="96">
        <f>'Bureau de vote'!S116</f>
        <v>22</v>
      </c>
      <c r="R55" s="97">
        <f>'Bureau de vote'!T116</f>
        <v>0</v>
      </c>
      <c r="S55" s="92">
        <f>'Bureau de vote'!U116</f>
        <v>1</v>
      </c>
      <c r="T55" s="92">
        <f>'Bureau de vote'!V116</f>
        <v>0</v>
      </c>
      <c r="U55" s="96">
        <f>'Bureau de vote'!W116</f>
        <v>11</v>
      </c>
      <c r="V55" s="97">
        <f>'Bureau de vote'!X116</f>
        <v>0</v>
      </c>
      <c r="W55" s="92">
        <f>'Bureau de vote'!Y116</f>
        <v>1</v>
      </c>
      <c r="X55" s="92">
        <f>'Bureau de vote'!Z116</f>
        <v>0</v>
      </c>
      <c r="Y55" s="96">
        <f>'Bureau de vote'!AA116</f>
        <v>5</v>
      </c>
      <c r="Z55" s="97">
        <f>'Bureau de vote'!AB116</f>
        <v>0</v>
      </c>
      <c r="AA55" s="92">
        <f>'Bureau de vote'!AC116</f>
        <v>75</v>
      </c>
      <c r="AB55" s="92">
        <f>'Bureau de vote'!AD116</f>
        <v>0</v>
      </c>
      <c r="AC55" s="96">
        <f>'Bureau de vote'!AE116</f>
        <v>7</v>
      </c>
      <c r="AD55" s="97">
        <f>'Bureau de vote'!AF116</f>
        <v>0</v>
      </c>
      <c r="AE55" s="96">
        <f>'Bureau de vote'!AG116</f>
        <v>167</v>
      </c>
      <c r="AF55" s="97">
        <f>'Bureau de vote'!AH116</f>
        <v>0</v>
      </c>
    </row>
    <row r="56" spans="1:32" x14ac:dyDescent="0.15">
      <c r="A56" s="96" t="str">
        <f>'Bureau de vote'!C117</f>
        <v>Papetoai 1</v>
      </c>
      <c r="B56" s="92">
        <f>'Bureau de vote'!D117</f>
        <v>6</v>
      </c>
      <c r="C56" s="92">
        <f>'Bureau de vote'!E117</f>
        <v>927</v>
      </c>
      <c r="D56" s="92">
        <f>'Bureau de vote'!F117</f>
        <v>553</v>
      </c>
      <c r="E56" s="92">
        <f>'Bureau de vote'!G117</f>
        <v>374</v>
      </c>
      <c r="F56" s="194">
        <f>'Bureau de vote'!H117</f>
        <v>40.35</v>
      </c>
      <c r="G56" s="92">
        <f>'Bureau de vote'!I117</f>
        <v>12</v>
      </c>
      <c r="H56" s="194">
        <f>'Bureau de vote'!J117</f>
        <v>0</v>
      </c>
      <c r="I56" s="92">
        <f>'Bureau de vote'!K117</f>
        <v>13</v>
      </c>
      <c r="J56" s="97">
        <f>'Bureau de vote'!L117</f>
        <v>349</v>
      </c>
      <c r="K56" s="92">
        <f>'Bureau de vote'!M117</f>
        <v>2</v>
      </c>
      <c r="L56" s="92">
        <f>'Bureau de vote'!N117</f>
        <v>0</v>
      </c>
      <c r="M56" s="96">
        <f>'Bureau de vote'!O117</f>
        <v>183</v>
      </c>
      <c r="N56" s="97">
        <f>'Bureau de vote'!P117</f>
        <v>0</v>
      </c>
      <c r="O56" s="92">
        <f>'Bureau de vote'!Q117</f>
        <v>33</v>
      </c>
      <c r="P56" s="92">
        <f>'Bureau de vote'!R117</f>
        <v>0</v>
      </c>
      <c r="Q56" s="96">
        <f>'Bureau de vote'!S117</f>
        <v>4</v>
      </c>
      <c r="R56" s="97">
        <f>'Bureau de vote'!T117</f>
        <v>0</v>
      </c>
      <c r="S56" s="92">
        <f>'Bureau de vote'!U117</f>
        <v>2</v>
      </c>
      <c r="T56" s="92">
        <f>'Bureau de vote'!V117</f>
        <v>0</v>
      </c>
      <c r="U56" s="96">
        <f>'Bureau de vote'!W117</f>
        <v>4</v>
      </c>
      <c r="V56" s="97">
        <f>'Bureau de vote'!X117</f>
        <v>0</v>
      </c>
      <c r="W56" s="92">
        <f>'Bureau de vote'!Y117</f>
        <v>0</v>
      </c>
      <c r="X56" s="92">
        <f>'Bureau de vote'!Z117</f>
        <v>0</v>
      </c>
      <c r="Y56" s="96">
        <f>'Bureau de vote'!AA117</f>
        <v>5</v>
      </c>
      <c r="Z56" s="97">
        <f>'Bureau de vote'!AB117</f>
        <v>0</v>
      </c>
      <c r="AA56" s="92">
        <f>'Bureau de vote'!AC117</f>
        <v>24</v>
      </c>
      <c r="AB56" s="92">
        <f>'Bureau de vote'!AD117</f>
        <v>0</v>
      </c>
      <c r="AC56" s="96">
        <f>'Bureau de vote'!AE117</f>
        <v>8</v>
      </c>
      <c r="AD56" s="97">
        <f>'Bureau de vote'!AF117</f>
        <v>0</v>
      </c>
      <c r="AE56" s="96">
        <f>'Bureau de vote'!AG117</f>
        <v>84</v>
      </c>
      <c r="AF56" s="97">
        <f>'Bureau de vote'!AH117</f>
        <v>0</v>
      </c>
    </row>
    <row r="57" spans="1:32" x14ac:dyDescent="0.15">
      <c r="A57" s="96" t="str">
        <f>'Bureau de vote'!C118</f>
        <v>Papetoai 2</v>
      </c>
      <c r="B57" s="92">
        <f>'Bureau de vote'!D118</f>
        <v>7</v>
      </c>
      <c r="C57" s="92">
        <f>'Bureau de vote'!E118</f>
        <v>995</v>
      </c>
      <c r="D57" s="92">
        <f>'Bureau de vote'!F118</f>
        <v>631</v>
      </c>
      <c r="E57" s="92">
        <f>'Bureau de vote'!G118</f>
        <v>364</v>
      </c>
      <c r="F57" s="194">
        <f>'Bureau de vote'!H118</f>
        <v>36.58</v>
      </c>
      <c r="G57" s="92">
        <f>'Bureau de vote'!I118</f>
        <v>12</v>
      </c>
      <c r="H57" s="194">
        <f>'Bureau de vote'!J118</f>
        <v>0</v>
      </c>
      <c r="I57" s="92">
        <f>'Bureau de vote'!K118</f>
        <v>4</v>
      </c>
      <c r="J57" s="97">
        <f>'Bureau de vote'!L118</f>
        <v>348</v>
      </c>
      <c r="K57" s="92">
        <f>'Bureau de vote'!M118</f>
        <v>1</v>
      </c>
      <c r="L57" s="92">
        <f>'Bureau de vote'!N118</f>
        <v>0</v>
      </c>
      <c r="M57" s="96">
        <f>'Bureau de vote'!O118</f>
        <v>217</v>
      </c>
      <c r="N57" s="97">
        <f>'Bureau de vote'!P118</f>
        <v>0</v>
      </c>
      <c r="O57" s="92">
        <f>'Bureau de vote'!Q118</f>
        <v>19</v>
      </c>
      <c r="P57" s="92">
        <f>'Bureau de vote'!R118</f>
        <v>0</v>
      </c>
      <c r="Q57" s="96">
        <f>'Bureau de vote'!S118</f>
        <v>8</v>
      </c>
      <c r="R57" s="97">
        <f>'Bureau de vote'!T118</f>
        <v>0</v>
      </c>
      <c r="S57" s="92">
        <f>'Bureau de vote'!U118</f>
        <v>0</v>
      </c>
      <c r="T57" s="92">
        <f>'Bureau de vote'!V118</f>
        <v>0</v>
      </c>
      <c r="U57" s="96">
        <f>'Bureau de vote'!W118</f>
        <v>4</v>
      </c>
      <c r="V57" s="97">
        <f>'Bureau de vote'!X118</f>
        <v>0</v>
      </c>
      <c r="W57" s="92">
        <f>'Bureau de vote'!Y118</f>
        <v>0</v>
      </c>
      <c r="X57" s="92">
        <f>'Bureau de vote'!Z118</f>
        <v>0</v>
      </c>
      <c r="Y57" s="96">
        <f>'Bureau de vote'!AA118</f>
        <v>0</v>
      </c>
      <c r="Z57" s="97">
        <f>'Bureau de vote'!AB118</f>
        <v>0</v>
      </c>
      <c r="AA57" s="92">
        <f>'Bureau de vote'!AC118</f>
        <v>22</v>
      </c>
      <c r="AB57" s="92">
        <f>'Bureau de vote'!AD118</f>
        <v>0</v>
      </c>
      <c r="AC57" s="96">
        <f>'Bureau de vote'!AE118</f>
        <v>2</v>
      </c>
      <c r="AD57" s="97">
        <f>'Bureau de vote'!AF118</f>
        <v>0</v>
      </c>
      <c r="AE57" s="96">
        <f>'Bureau de vote'!AG118</f>
        <v>75</v>
      </c>
      <c r="AF57" s="97">
        <f>'Bureau de vote'!AH118</f>
        <v>0</v>
      </c>
    </row>
    <row r="58" spans="1:32" x14ac:dyDescent="0.15">
      <c r="A58" s="96" t="str">
        <f>'Bureau de vote'!C119</f>
        <v>Haapiti 1</v>
      </c>
      <c r="B58" s="92">
        <f>'Bureau de vote'!D119</f>
        <v>8</v>
      </c>
      <c r="C58" s="92">
        <f>'Bureau de vote'!E119</f>
        <v>1451</v>
      </c>
      <c r="D58" s="92">
        <f>'Bureau de vote'!F119</f>
        <v>1010</v>
      </c>
      <c r="E58" s="92">
        <f>'Bureau de vote'!G119</f>
        <v>441</v>
      </c>
      <c r="F58" s="194">
        <f>'Bureau de vote'!H119</f>
        <v>30.39</v>
      </c>
      <c r="G58" s="92">
        <f>'Bureau de vote'!I119</f>
        <v>16</v>
      </c>
      <c r="H58" s="194">
        <f>'Bureau de vote'!J119</f>
        <v>0</v>
      </c>
      <c r="I58" s="92">
        <f>'Bureau de vote'!K119</f>
        <v>7</v>
      </c>
      <c r="J58" s="97">
        <f>'Bureau de vote'!L119</f>
        <v>418</v>
      </c>
      <c r="K58" s="92">
        <f>'Bureau de vote'!M119</f>
        <v>9</v>
      </c>
      <c r="L58" s="92">
        <f>'Bureau de vote'!N119</f>
        <v>0</v>
      </c>
      <c r="M58" s="96">
        <f>'Bureau de vote'!O119</f>
        <v>148</v>
      </c>
      <c r="N58" s="97">
        <f>'Bureau de vote'!P119</f>
        <v>0</v>
      </c>
      <c r="O58" s="92">
        <f>'Bureau de vote'!Q119</f>
        <v>38</v>
      </c>
      <c r="P58" s="92">
        <f>'Bureau de vote'!R119</f>
        <v>0</v>
      </c>
      <c r="Q58" s="96">
        <f>'Bureau de vote'!S119</f>
        <v>15</v>
      </c>
      <c r="R58" s="97">
        <f>'Bureau de vote'!T119</f>
        <v>0</v>
      </c>
      <c r="S58" s="92">
        <f>'Bureau de vote'!U119</f>
        <v>3</v>
      </c>
      <c r="T58" s="92">
        <f>'Bureau de vote'!V119</f>
        <v>0</v>
      </c>
      <c r="U58" s="96">
        <f>'Bureau de vote'!W119</f>
        <v>4</v>
      </c>
      <c r="V58" s="97">
        <f>'Bureau de vote'!X119</f>
        <v>0</v>
      </c>
      <c r="W58" s="92">
        <f>'Bureau de vote'!Y119</f>
        <v>0</v>
      </c>
      <c r="X58" s="92">
        <f>'Bureau de vote'!Z119</f>
        <v>0</v>
      </c>
      <c r="Y58" s="96">
        <f>'Bureau de vote'!AA119</f>
        <v>2</v>
      </c>
      <c r="Z58" s="97">
        <f>'Bureau de vote'!AB119</f>
        <v>0</v>
      </c>
      <c r="AA58" s="92">
        <f>'Bureau de vote'!AC119</f>
        <v>35</v>
      </c>
      <c r="AB58" s="92">
        <f>'Bureau de vote'!AD119</f>
        <v>0</v>
      </c>
      <c r="AC58" s="96">
        <f>'Bureau de vote'!AE119</f>
        <v>1</v>
      </c>
      <c r="AD58" s="97">
        <f>'Bureau de vote'!AF119</f>
        <v>0</v>
      </c>
      <c r="AE58" s="96">
        <f>'Bureau de vote'!AG119</f>
        <v>163</v>
      </c>
      <c r="AF58" s="97">
        <f>'Bureau de vote'!AH119</f>
        <v>0</v>
      </c>
    </row>
    <row r="59" spans="1:32" x14ac:dyDescent="0.15">
      <c r="A59" s="96" t="str">
        <f>'Bureau de vote'!C120</f>
        <v>Haapiti 2</v>
      </c>
      <c r="B59" s="92">
        <f>'Bureau de vote'!D120</f>
        <v>9</v>
      </c>
      <c r="C59" s="92">
        <f>'Bureau de vote'!E120</f>
        <v>1302</v>
      </c>
      <c r="D59" s="92">
        <f>'Bureau de vote'!F120</f>
        <v>842</v>
      </c>
      <c r="E59" s="92">
        <f>'Bureau de vote'!G120</f>
        <v>460</v>
      </c>
      <c r="F59" s="194">
        <f>'Bureau de vote'!H120</f>
        <v>35.33</v>
      </c>
      <c r="G59" s="92">
        <f>'Bureau de vote'!I120</f>
        <v>16</v>
      </c>
      <c r="H59" s="194">
        <f>'Bureau de vote'!J120</f>
        <v>0</v>
      </c>
      <c r="I59" s="92">
        <f>'Bureau de vote'!K120</f>
        <v>9</v>
      </c>
      <c r="J59" s="97">
        <f>'Bureau de vote'!L120</f>
        <v>435</v>
      </c>
      <c r="K59" s="92">
        <f>'Bureau de vote'!M120</f>
        <v>11</v>
      </c>
      <c r="L59" s="92">
        <f>'Bureau de vote'!N120</f>
        <v>0</v>
      </c>
      <c r="M59" s="96">
        <f>'Bureau de vote'!O120</f>
        <v>171</v>
      </c>
      <c r="N59" s="97">
        <f>'Bureau de vote'!P120</f>
        <v>0</v>
      </c>
      <c r="O59" s="92">
        <f>'Bureau de vote'!Q120</f>
        <v>59</v>
      </c>
      <c r="P59" s="92">
        <f>'Bureau de vote'!R120</f>
        <v>0</v>
      </c>
      <c r="Q59" s="96">
        <f>'Bureau de vote'!S120</f>
        <v>9</v>
      </c>
      <c r="R59" s="97">
        <f>'Bureau de vote'!T120</f>
        <v>0</v>
      </c>
      <c r="S59" s="92">
        <f>'Bureau de vote'!U120</f>
        <v>1</v>
      </c>
      <c r="T59" s="92">
        <f>'Bureau de vote'!V120</f>
        <v>0</v>
      </c>
      <c r="U59" s="96">
        <f>'Bureau de vote'!W120</f>
        <v>0</v>
      </c>
      <c r="V59" s="97">
        <f>'Bureau de vote'!X120</f>
        <v>0</v>
      </c>
      <c r="W59" s="92">
        <f>'Bureau de vote'!Y120</f>
        <v>2</v>
      </c>
      <c r="X59" s="92">
        <f>'Bureau de vote'!Z120</f>
        <v>0</v>
      </c>
      <c r="Y59" s="96">
        <f>'Bureau de vote'!AA120</f>
        <v>2</v>
      </c>
      <c r="Z59" s="97">
        <f>'Bureau de vote'!AB120</f>
        <v>0</v>
      </c>
      <c r="AA59" s="92">
        <f>'Bureau de vote'!AC120</f>
        <v>46</v>
      </c>
      <c r="AB59" s="92">
        <f>'Bureau de vote'!AD120</f>
        <v>0</v>
      </c>
      <c r="AC59" s="96">
        <f>'Bureau de vote'!AE120</f>
        <v>6</v>
      </c>
      <c r="AD59" s="97">
        <f>'Bureau de vote'!AF120</f>
        <v>0</v>
      </c>
      <c r="AE59" s="96">
        <f>'Bureau de vote'!AG120</f>
        <v>128</v>
      </c>
      <c r="AF59" s="97">
        <f>'Bureau de vote'!AH120</f>
        <v>0</v>
      </c>
    </row>
    <row r="60" spans="1:32" x14ac:dyDescent="0.15">
      <c r="A60" s="96" t="str">
        <f>'Bureau de vote'!C121</f>
        <v>Maiao</v>
      </c>
      <c r="B60" s="92">
        <f>'Bureau de vote'!D121</f>
        <v>10</v>
      </c>
      <c r="C60" s="92">
        <f>'Bureau de vote'!E121</f>
        <v>232</v>
      </c>
      <c r="D60" s="92">
        <f>'Bureau de vote'!F121</f>
        <v>132</v>
      </c>
      <c r="E60" s="92">
        <f>'Bureau de vote'!G121</f>
        <v>100</v>
      </c>
      <c r="F60" s="194">
        <f>'Bureau de vote'!H121</f>
        <v>43.1</v>
      </c>
      <c r="G60" s="92">
        <f>'Bureau de vote'!I121</f>
        <v>0</v>
      </c>
      <c r="H60" s="194">
        <f>'Bureau de vote'!J121</f>
        <v>0</v>
      </c>
      <c r="I60" s="92">
        <f>'Bureau de vote'!K121</f>
        <v>4</v>
      </c>
      <c r="J60" s="97">
        <f>'Bureau de vote'!L121</f>
        <v>96</v>
      </c>
      <c r="K60" s="92">
        <f>'Bureau de vote'!M121</f>
        <v>3</v>
      </c>
      <c r="L60" s="92">
        <f>'Bureau de vote'!N121</f>
        <v>0</v>
      </c>
      <c r="M60" s="96">
        <f>'Bureau de vote'!O121</f>
        <v>57</v>
      </c>
      <c r="N60" s="97">
        <f>'Bureau de vote'!P121</f>
        <v>0</v>
      </c>
      <c r="O60" s="92">
        <f>'Bureau de vote'!Q121</f>
        <v>4</v>
      </c>
      <c r="P60" s="92">
        <f>'Bureau de vote'!R121</f>
        <v>0</v>
      </c>
      <c r="Q60" s="96">
        <f>'Bureau de vote'!S121</f>
        <v>0</v>
      </c>
      <c r="R60" s="97">
        <f>'Bureau de vote'!T121</f>
        <v>0</v>
      </c>
      <c r="S60" s="92">
        <f>'Bureau de vote'!U121</f>
        <v>1</v>
      </c>
      <c r="T60" s="92">
        <f>'Bureau de vote'!V121</f>
        <v>0</v>
      </c>
      <c r="U60" s="96">
        <f>'Bureau de vote'!W121</f>
        <v>6</v>
      </c>
      <c r="V60" s="97">
        <f>'Bureau de vote'!X121</f>
        <v>0</v>
      </c>
      <c r="W60" s="92">
        <f>'Bureau de vote'!Y121</f>
        <v>0</v>
      </c>
      <c r="X60" s="92">
        <f>'Bureau de vote'!Z121</f>
        <v>0</v>
      </c>
      <c r="Y60" s="96">
        <f>'Bureau de vote'!AA121</f>
        <v>0</v>
      </c>
      <c r="Z60" s="97">
        <f>'Bureau de vote'!AB121</f>
        <v>0</v>
      </c>
      <c r="AA60" s="92">
        <f>'Bureau de vote'!AC121</f>
        <v>1</v>
      </c>
      <c r="AB60" s="92">
        <f>'Bureau de vote'!AD121</f>
        <v>0</v>
      </c>
      <c r="AC60" s="96">
        <f>'Bureau de vote'!AE121</f>
        <v>0</v>
      </c>
      <c r="AD60" s="97">
        <f>'Bureau de vote'!AF121</f>
        <v>0</v>
      </c>
      <c r="AE60" s="96">
        <f>'Bureau de vote'!AG121</f>
        <v>24</v>
      </c>
      <c r="AF60" s="97">
        <f>'Bureau de vote'!AH121</f>
        <v>0</v>
      </c>
    </row>
    <row r="61" spans="1:32" x14ac:dyDescent="0.15">
      <c r="A61" s="94" t="str">
        <f>'Bureau de vote'!C135</f>
        <v>PAEA</v>
      </c>
      <c r="B61" s="91"/>
      <c r="C61" s="91">
        <f>'Bureau de vote'!E135</f>
        <v>9083</v>
      </c>
      <c r="D61" s="91">
        <f>'Bureau de vote'!F135</f>
        <v>5329</v>
      </c>
      <c r="E61" s="91">
        <f>'Bureau de vote'!G135</f>
        <v>3754</v>
      </c>
      <c r="F61" s="122">
        <f>'Bureau de vote'!H135</f>
        <v>0.41329957062644501</v>
      </c>
      <c r="G61" s="91">
        <f>'Bureau de vote'!I135</f>
        <v>102</v>
      </c>
      <c r="H61" s="122">
        <f>'Bureau de vote'!J135</f>
        <v>1.1229769899812838E-2</v>
      </c>
      <c r="I61" s="91">
        <f>'Bureau de vote'!K135</f>
        <v>110</v>
      </c>
      <c r="J61" s="95">
        <f>'Bureau de vote'!L135</f>
        <v>3542</v>
      </c>
      <c r="K61" s="91">
        <f>'Bureau de vote'!M135</f>
        <v>90</v>
      </c>
      <c r="L61" s="219">
        <f>'Bureau de vote'!N135</f>
        <v>2.5409373235460192E-2</v>
      </c>
      <c r="M61" s="94">
        <f>'Bureau de vote'!O135</f>
        <v>880</v>
      </c>
      <c r="N61" s="220">
        <f>'Bureau de vote'!P135</f>
        <v>0.2484472049689441</v>
      </c>
      <c r="O61" s="91">
        <f>'Bureau de vote'!Q135</f>
        <v>1350</v>
      </c>
      <c r="P61" s="219">
        <f>'Bureau de vote'!R135</f>
        <v>0.38114059853190285</v>
      </c>
      <c r="Q61" s="94">
        <f>'Bureau de vote'!S135</f>
        <v>67</v>
      </c>
      <c r="R61" s="220">
        <f>'Bureau de vote'!T135</f>
        <v>1.89158667419537E-2</v>
      </c>
      <c r="S61" s="91">
        <f>'Bureau de vote'!U135</f>
        <v>41</v>
      </c>
      <c r="T61" s="219">
        <f>'Bureau de vote'!V135</f>
        <v>1.1575381140598532E-2</v>
      </c>
      <c r="U61" s="94">
        <f>'Bureau de vote'!W135</f>
        <v>38</v>
      </c>
      <c r="V61" s="220">
        <f>'Bureau de vote'!X135</f>
        <v>1.0728402032749858E-2</v>
      </c>
      <c r="W61" s="91">
        <f>'Bureau de vote'!Y135</f>
        <v>14</v>
      </c>
      <c r="X61" s="219">
        <f>'Bureau de vote'!Z135</f>
        <v>3.952569169960474E-3</v>
      </c>
      <c r="Y61" s="94">
        <f>'Bureau de vote'!AA135</f>
        <v>24</v>
      </c>
      <c r="Z61" s="220">
        <f>'Bureau de vote'!AB135</f>
        <v>6.7758328627893849E-3</v>
      </c>
      <c r="AA61" s="91">
        <f>'Bureau de vote'!AC135</f>
        <v>260</v>
      </c>
      <c r="AB61" s="219">
        <f>'Bureau de vote'!AD135</f>
        <v>7.3404856013551664E-2</v>
      </c>
      <c r="AC61" s="94">
        <f>'Bureau de vote'!AE135</f>
        <v>73</v>
      </c>
      <c r="AD61" s="220">
        <f>'Bureau de vote'!AF135</f>
        <v>2.0609824957651044E-2</v>
      </c>
      <c r="AE61" s="94">
        <f>'Bureau de vote'!AG135</f>
        <v>705</v>
      </c>
      <c r="AF61" s="220">
        <f>'Bureau de vote'!AH135</f>
        <v>0.19904009034443818</v>
      </c>
    </row>
    <row r="62" spans="1:32" x14ac:dyDescent="0.15">
      <c r="A62" s="96" t="str">
        <f>'Bureau de vote'!C136</f>
        <v>Paea</v>
      </c>
      <c r="B62" s="92">
        <f>'Bureau de vote'!D136</f>
        <v>1</v>
      </c>
      <c r="C62" s="92">
        <f>'Bureau de vote'!E136</f>
        <v>971</v>
      </c>
      <c r="D62" s="92">
        <f>'Bureau de vote'!F136</f>
        <v>601</v>
      </c>
      <c r="E62" s="92">
        <f>'Bureau de vote'!G136</f>
        <v>370</v>
      </c>
      <c r="F62" s="194">
        <f>'Bureau de vote'!H136</f>
        <v>38.11</v>
      </c>
      <c r="G62" s="92">
        <f>'Bureau de vote'!I136</f>
        <v>11</v>
      </c>
      <c r="H62" s="194">
        <f>'Bureau de vote'!J136</f>
        <v>0</v>
      </c>
      <c r="I62" s="92">
        <f>'Bureau de vote'!K136</f>
        <v>11</v>
      </c>
      <c r="J62" s="97">
        <f>'Bureau de vote'!L136</f>
        <v>348</v>
      </c>
      <c r="K62" s="92">
        <f>'Bureau de vote'!M136</f>
        <v>10</v>
      </c>
      <c r="L62" s="92">
        <f>'Bureau de vote'!N136</f>
        <v>0</v>
      </c>
      <c r="M62" s="96">
        <f>'Bureau de vote'!O136</f>
        <v>96</v>
      </c>
      <c r="N62" s="97">
        <f>'Bureau de vote'!P136</f>
        <v>0</v>
      </c>
      <c r="O62" s="92">
        <f>'Bureau de vote'!Q136</f>
        <v>88</v>
      </c>
      <c r="P62" s="92">
        <f>'Bureau de vote'!R136</f>
        <v>0</v>
      </c>
      <c r="Q62" s="96">
        <f>'Bureau de vote'!S136</f>
        <v>5</v>
      </c>
      <c r="R62" s="97">
        <f>'Bureau de vote'!T136</f>
        <v>0</v>
      </c>
      <c r="S62" s="92">
        <f>'Bureau de vote'!U136</f>
        <v>2</v>
      </c>
      <c r="T62" s="92">
        <f>'Bureau de vote'!V136</f>
        <v>0</v>
      </c>
      <c r="U62" s="96">
        <f>'Bureau de vote'!W136</f>
        <v>5</v>
      </c>
      <c r="V62" s="97">
        <f>'Bureau de vote'!X136</f>
        <v>0</v>
      </c>
      <c r="W62" s="92">
        <f>'Bureau de vote'!Y136</f>
        <v>0</v>
      </c>
      <c r="X62" s="92">
        <f>'Bureau de vote'!Z136</f>
        <v>0</v>
      </c>
      <c r="Y62" s="96">
        <f>'Bureau de vote'!AA136</f>
        <v>4</v>
      </c>
      <c r="Z62" s="221">
        <f>'Bureau de vote'!AB136</f>
        <v>0</v>
      </c>
      <c r="AA62" s="92">
        <f>'Bureau de vote'!AC136</f>
        <v>40</v>
      </c>
      <c r="AB62" s="92">
        <f>'Bureau de vote'!AD136</f>
        <v>0</v>
      </c>
      <c r="AC62" s="96">
        <f>'Bureau de vote'!AE136</f>
        <v>8</v>
      </c>
      <c r="AD62" s="97">
        <f>'Bureau de vote'!AF136</f>
        <v>0</v>
      </c>
      <c r="AE62" s="96">
        <f>'Bureau de vote'!AG136</f>
        <v>90</v>
      </c>
      <c r="AF62" s="221">
        <f>'Bureau de vote'!AH136</f>
        <v>0</v>
      </c>
    </row>
    <row r="63" spans="1:32" x14ac:dyDescent="0.15">
      <c r="A63" s="96" t="str">
        <f>'Bureau de vote'!C137</f>
        <v>Paea</v>
      </c>
      <c r="B63" s="92">
        <f>'Bureau de vote'!D137</f>
        <v>2</v>
      </c>
      <c r="C63" s="92">
        <f>'Bureau de vote'!E137</f>
        <v>1293</v>
      </c>
      <c r="D63" s="92">
        <f>'Bureau de vote'!F137</f>
        <v>771</v>
      </c>
      <c r="E63" s="92">
        <f>'Bureau de vote'!G137</f>
        <v>522</v>
      </c>
      <c r="F63" s="194">
        <f>'Bureau de vote'!H137</f>
        <v>40.369999999999997</v>
      </c>
      <c r="G63" s="92">
        <f>'Bureau de vote'!I137</f>
        <v>22</v>
      </c>
      <c r="H63" s="194">
        <f>'Bureau de vote'!J137</f>
        <v>0</v>
      </c>
      <c r="I63" s="92">
        <f>'Bureau de vote'!K137</f>
        <v>12</v>
      </c>
      <c r="J63" s="97">
        <f>'Bureau de vote'!L137</f>
        <v>488</v>
      </c>
      <c r="K63" s="92">
        <f>'Bureau de vote'!M137</f>
        <v>16</v>
      </c>
      <c r="L63" s="92">
        <f>'Bureau de vote'!N137</f>
        <v>0</v>
      </c>
      <c r="M63" s="96">
        <f>'Bureau de vote'!O137</f>
        <v>124</v>
      </c>
      <c r="N63" s="97">
        <f>'Bureau de vote'!P137</f>
        <v>0</v>
      </c>
      <c r="O63" s="92">
        <f>'Bureau de vote'!Q137</f>
        <v>171</v>
      </c>
      <c r="P63" s="92">
        <f>'Bureau de vote'!R137</f>
        <v>0</v>
      </c>
      <c r="Q63" s="96">
        <f>'Bureau de vote'!S137</f>
        <v>17</v>
      </c>
      <c r="R63" s="97">
        <f>'Bureau de vote'!T137</f>
        <v>0</v>
      </c>
      <c r="S63" s="92">
        <f>'Bureau de vote'!U137</f>
        <v>6</v>
      </c>
      <c r="T63" s="92">
        <f>'Bureau de vote'!V137</f>
        <v>0</v>
      </c>
      <c r="U63" s="96">
        <f>'Bureau de vote'!W137</f>
        <v>4</v>
      </c>
      <c r="V63" s="97">
        <f>'Bureau de vote'!X137</f>
        <v>0</v>
      </c>
      <c r="W63" s="92">
        <f>'Bureau de vote'!Y137</f>
        <v>3</v>
      </c>
      <c r="X63" s="92">
        <f>'Bureau de vote'!Z137</f>
        <v>0</v>
      </c>
      <c r="Y63" s="96">
        <f>'Bureau de vote'!AA137</f>
        <v>6</v>
      </c>
      <c r="Z63" s="97">
        <f>'Bureau de vote'!AB137</f>
        <v>0</v>
      </c>
      <c r="AA63" s="92">
        <f>'Bureau de vote'!AC137</f>
        <v>34</v>
      </c>
      <c r="AB63" s="92">
        <f>'Bureau de vote'!AD137</f>
        <v>0</v>
      </c>
      <c r="AC63" s="96">
        <f>'Bureau de vote'!AE137</f>
        <v>13</v>
      </c>
      <c r="AD63" s="97">
        <f>'Bureau de vote'!AF137</f>
        <v>0</v>
      </c>
      <c r="AE63" s="96">
        <f>'Bureau de vote'!AG137</f>
        <v>94</v>
      </c>
      <c r="AF63" s="97">
        <f>'Bureau de vote'!AH137</f>
        <v>0</v>
      </c>
    </row>
    <row r="64" spans="1:32" x14ac:dyDescent="0.15">
      <c r="A64" s="96" t="str">
        <f>'Bureau de vote'!C138</f>
        <v>Paea</v>
      </c>
      <c r="B64" s="92">
        <f>'Bureau de vote'!D138</f>
        <v>3</v>
      </c>
      <c r="C64" s="92">
        <f>'Bureau de vote'!E138</f>
        <v>1134</v>
      </c>
      <c r="D64" s="92">
        <f>'Bureau de vote'!F138</f>
        <v>681</v>
      </c>
      <c r="E64" s="92">
        <f>'Bureau de vote'!G138</f>
        <v>453</v>
      </c>
      <c r="F64" s="194">
        <f>'Bureau de vote'!H138</f>
        <v>39.950000000000003</v>
      </c>
      <c r="G64" s="92">
        <f>'Bureau de vote'!I138</f>
        <v>14</v>
      </c>
      <c r="H64" s="194">
        <f>'Bureau de vote'!J138</f>
        <v>0</v>
      </c>
      <c r="I64" s="92">
        <f>'Bureau de vote'!K138</f>
        <v>11</v>
      </c>
      <c r="J64" s="97">
        <f>'Bureau de vote'!L138</f>
        <v>428</v>
      </c>
      <c r="K64" s="92">
        <f>'Bureau de vote'!M138</f>
        <v>9</v>
      </c>
      <c r="L64" s="92">
        <f>'Bureau de vote'!N138</f>
        <v>0</v>
      </c>
      <c r="M64" s="96">
        <f>'Bureau de vote'!O138</f>
        <v>139</v>
      </c>
      <c r="N64" s="97">
        <f>'Bureau de vote'!P138</f>
        <v>0</v>
      </c>
      <c r="O64" s="92">
        <f>'Bureau de vote'!Q138</f>
        <v>154</v>
      </c>
      <c r="P64" s="92">
        <f>'Bureau de vote'!R138</f>
        <v>0</v>
      </c>
      <c r="Q64" s="96">
        <f>'Bureau de vote'!S138</f>
        <v>3</v>
      </c>
      <c r="R64" s="97">
        <f>'Bureau de vote'!T138</f>
        <v>0</v>
      </c>
      <c r="S64" s="92">
        <f>'Bureau de vote'!U138</f>
        <v>4</v>
      </c>
      <c r="T64" s="92">
        <f>'Bureau de vote'!V138</f>
        <v>0</v>
      </c>
      <c r="U64" s="96">
        <f>'Bureau de vote'!W138</f>
        <v>2</v>
      </c>
      <c r="V64" s="97">
        <f>'Bureau de vote'!X138</f>
        <v>0</v>
      </c>
      <c r="W64" s="92">
        <f>'Bureau de vote'!Y138</f>
        <v>0</v>
      </c>
      <c r="X64" s="92">
        <f>'Bureau de vote'!Z138</f>
        <v>0</v>
      </c>
      <c r="Y64" s="96">
        <f>'Bureau de vote'!AA138</f>
        <v>1</v>
      </c>
      <c r="Z64" s="97">
        <f>'Bureau de vote'!AB138</f>
        <v>0</v>
      </c>
      <c r="AA64" s="92">
        <f>'Bureau de vote'!AC138</f>
        <v>16</v>
      </c>
      <c r="AB64" s="92">
        <f>'Bureau de vote'!AD138</f>
        <v>0</v>
      </c>
      <c r="AC64" s="96">
        <f>'Bureau de vote'!AE138</f>
        <v>10</v>
      </c>
      <c r="AD64" s="97">
        <f>'Bureau de vote'!AF138</f>
        <v>0</v>
      </c>
      <c r="AE64" s="96">
        <f>'Bureau de vote'!AG138</f>
        <v>90</v>
      </c>
      <c r="AF64" s="97">
        <f>'Bureau de vote'!AH138</f>
        <v>0</v>
      </c>
    </row>
    <row r="65" spans="1:32" x14ac:dyDescent="0.15">
      <c r="A65" s="96" t="str">
        <f>'Bureau de vote'!C139</f>
        <v>Paea</v>
      </c>
      <c r="B65" s="92">
        <f>'Bureau de vote'!D139</f>
        <v>4</v>
      </c>
      <c r="C65" s="92">
        <f>'Bureau de vote'!E139</f>
        <v>1317</v>
      </c>
      <c r="D65" s="92">
        <f>'Bureau de vote'!F139</f>
        <v>703</v>
      </c>
      <c r="E65" s="92">
        <f>'Bureau de vote'!G139</f>
        <v>614</v>
      </c>
      <c r="F65" s="194">
        <f>'Bureau de vote'!H139</f>
        <v>46.62</v>
      </c>
      <c r="G65" s="92">
        <f>'Bureau de vote'!I139</f>
        <v>22</v>
      </c>
      <c r="H65" s="194">
        <f>'Bureau de vote'!J139</f>
        <v>0</v>
      </c>
      <c r="I65" s="92">
        <f>'Bureau de vote'!K139</f>
        <v>9</v>
      </c>
      <c r="J65" s="97">
        <f>'Bureau de vote'!L139</f>
        <v>583</v>
      </c>
      <c r="K65" s="92">
        <f>'Bureau de vote'!M139</f>
        <v>12</v>
      </c>
      <c r="L65" s="92">
        <f>'Bureau de vote'!N139</f>
        <v>0</v>
      </c>
      <c r="M65" s="96">
        <f>'Bureau de vote'!O139</f>
        <v>116</v>
      </c>
      <c r="N65" s="97">
        <f>'Bureau de vote'!P139</f>
        <v>0</v>
      </c>
      <c r="O65" s="92">
        <f>'Bureau de vote'!Q139</f>
        <v>271</v>
      </c>
      <c r="P65" s="92">
        <f>'Bureau de vote'!R139</f>
        <v>0</v>
      </c>
      <c r="Q65" s="96">
        <f>'Bureau de vote'!S139</f>
        <v>7</v>
      </c>
      <c r="R65" s="97">
        <f>'Bureau de vote'!T139</f>
        <v>0</v>
      </c>
      <c r="S65" s="92">
        <f>'Bureau de vote'!U139</f>
        <v>7</v>
      </c>
      <c r="T65" s="92">
        <f>'Bureau de vote'!V139</f>
        <v>0</v>
      </c>
      <c r="U65" s="96">
        <f>'Bureau de vote'!W139</f>
        <v>5</v>
      </c>
      <c r="V65" s="97">
        <f>'Bureau de vote'!X139</f>
        <v>0</v>
      </c>
      <c r="W65" s="92">
        <f>'Bureau de vote'!Y139</f>
        <v>4</v>
      </c>
      <c r="X65" s="92">
        <f>'Bureau de vote'!Z139</f>
        <v>0</v>
      </c>
      <c r="Y65" s="96">
        <f>'Bureau de vote'!AA139</f>
        <v>5</v>
      </c>
      <c r="Z65" s="97">
        <f>'Bureau de vote'!AB139</f>
        <v>0</v>
      </c>
      <c r="AA65" s="92">
        <f>'Bureau de vote'!AC139</f>
        <v>36</v>
      </c>
      <c r="AB65" s="92">
        <f>'Bureau de vote'!AD139</f>
        <v>0</v>
      </c>
      <c r="AC65" s="96">
        <f>'Bureau de vote'!AE139</f>
        <v>12</v>
      </c>
      <c r="AD65" s="97">
        <f>'Bureau de vote'!AF139</f>
        <v>0</v>
      </c>
      <c r="AE65" s="96">
        <f>'Bureau de vote'!AG139</f>
        <v>108</v>
      </c>
      <c r="AF65" s="97">
        <f>'Bureau de vote'!AH139</f>
        <v>0</v>
      </c>
    </row>
    <row r="66" spans="1:32" x14ac:dyDescent="0.15">
      <c r="A66" s="96" t="str">
        <f>'Bureau de vote'!C140</f>
        <v>Paea</v>
      </c>
      <c r="B66" s="92">
        <f>'Bureau de vote'!D140</f>
        <v>5</v>
      </c>
      <c r="C66" s="92">
        <f>'Bureau de vote'!E140</f>
        <v>1147</v>
      </c>
      <c r="D66" s="92">
        <f>'Bureau de vote'!F140</f>
        <v>661</v>
      </c>
      <c r="E66" s="92">
        <f>'Bureau de vote'!G140</f>
        <v>486</v>
      </c>
      <c r="F66" s="194">
        <f>'Bureau de vote'!H140</f>
        <v>42.37</v>
      </c>
      <c r="G66" s="92">
        <f>'Bureau de vote'!I140</f>
        <v>0</v>
      </c>
      <c r="H66" s="194">
        <f>'Bureau de vote'!J140</f>
        <v>0</v>
      </c>
      <c r="I66" s="92">
        <f>'Bureau de vote'!K140</f>
        <v>28</v>
      </c>
      <c r="J66" s="97">
        <f>'Bureau de vote'!L140</f>
        <v>458</v>
      </c>
      <c r="K66" s="92">
        <f>'Bureau de vote'!M140</f>
        <v>13</v>
      </c>
      <c r="L66" s="92">
        <f>'Bureau de vote'!N140</f>
        <v>0</v>
      </c>
      <c r="M66" s="96">
        <f>'Bureau de vote'!O140</f>
        <v>88</v>
      </c>
      <c r="N66" s="97">
        <f>'Bureau de vote'!P140</f>
        <v>0</v>
      </c>
      <c r="O66" s="92">
        <f>'Bureau de vote'!Q140</f>
        <v>181</v>
      </c>
      <c r="P66" s="92">
        <f>'Bureau de vote'!R140</f>
        <v>0</v>
      </c>
      <c r="Q66" s="96">
        <f>'Bureau de vote'!S140</f>
        <v>10</v>
      </c>
      <c r="R66" s="97">
        <f>'Bureau de vote'!T140</f>
        <v>0</v>
      </c>
      <c r="S66" s="92">
        <f>'Bureau de vote'!U140</f>
        <v>6</v>
      </c>
      <c r="T66" s="92">
        <f>'Bureau de vote'!V140</f>
        <v>0</v>
      </c>
      <c r="U66" s="96">
        <f>'Bureau de vote'!W140</f>
        <v>5</v>
      </c>
      <c r="V66" s="97">
        <f>'Bureau de vote'!X140</f>
        <v>0</v>
      </c>
      <c r="W66" s="92">
        <f>'Bureau de vote'!Y140</f>
        <v>0</v>
      </c>
      <c r="X66" s="92">
        <f>'Bureau de vote'!Z140</f>
        <v>0</v>
      </c>
      <c r="Y66" s="96">
        <f>'Bureau de vote'!AA140</f>
        <v>3</v>
      </c>
      <c r="Z66" s="97">
        <f>'Bureau de vote'!AB140</f>
        <v>0</v>
      </c>
      <c r="AA66" s="92">
        <f>'Bureau de vote'!AC140</f>
        <v>42</v>
      </c>
      <c r="AB66" s="92">
        <f>'Bureau de vote'!AD140</f>
        <v>0</v>
      </c>
      <c r="AC66" s="96">
        <f>'Bureau de vote'!AE140</f>
        <v>7</v>
      </c>
      <c r="AD66" s="97">
        <f>'Bureau de vote'!AF140</f>
        <v>0</v>
      </c>
      <c r="AE66" s="96">
        <f>'Bureau de vote'!AG140</f>
        <v>103</v>
      </c>
      <c r="AF66" s="97">
        <f>'Bureau de vote'!AH140</f>
        <v>0</v>
      </c>
    </row>
    <row r="67" spans="1:32" x14ac:dyDescent="0.15">
      <c r="A67" s="96" t="str">
        <f>'Bureau de vote'!C141</f>
        <v>Paea</v>
      </c>
      <c r="B67" s="92">
        <f>'Bureau de vote'!D141</f>
        <v>6</v>
      </c>
      <c r="C67" s="92">
        <f>'Bureau de vote'!E141</f>
        <v>1190</v>
      </c>
      <c r="D67" s="92">
        <f>'Bureau de vote'!F141</f>
        <v>694</v>
      </c>
      <c r="E67" s="92">
        <f>'Bureau de vote'!G141</f>
        <v>496</v>
      </c>
      <c r="F67" s="194">
        <f>'Bureau de vote'!H141</f>
        <v>42.68</v>
      </c>
      <c r="G67" s="92">
        <f>'Bureau de vote'!I141</f>
        <v>18</v>
      </c>
      <c r="H67" s="194">
        <f>'Bureau de vote'!J141</f>
        <v>0</v>
      </c>
      <c r="I67" s="92">
        <f>'Bureau de vote'!K141</f>
        <v>14</v>
      </c>
      <c r="J67" s="97">
        <f>'Bureau de vote'!L141</f>
        <v>464</v>
      </c>
      <c r="K67" s="92">
        <f>'Bureau de vote'!M141</f>
        <v>9</v>
      </c>
      <c r="L67" s="92">
        <f>'Bureau de vote'!N141</f>
        <v>0</v>
      </c>
      <c r="M67" s="96">
        <f>'Bureau de vote'!O141</f>
        <v>134</v>
      </c>
      <c r="N67" s="97">
        <f>'Bureau de vote'!P141</f>
        <v>0</v>
      </c>
      <c r="O67" s="92">
        <f>'Bureau de vote'!Q141</f>
        <v>143</v>
      </c>
      <c r="P67" s="92">
        <f>'Bureau de vote'!R141</f>
        <v>0</v>
      </c>
      <c r="Q67" s="96">
        <f>'Bureau de vote'!S141</f>
        <v>13</v>
      </c>
      <c r="R67" s="97">
        <f>'Bureau de vote'!T141</f>
        <v>0</v>
      </c>
      <c r="S67" s="92">
        <f>'Bureau de vote'!U141</f>
        <v>7</v>
      </c>
      <c r="T67" s="92">
        <f>'Bureau de vote'!V141</f>
        <v>0</v>
      </c>
      <c r="U67" s="96">
        <f>'Bureau de vote'!W141</f>
        <v>7</v>
      </c>
      <c r="V67" s="97">
        <f>'Bureau de vote'!X141</f>
        <v>0</v>
      </c>
      <c r="W67" s="92">
        <f>'Bureau de vote'!Y141</f>
        <v>5</v>
      </c>
      <c r="X67" s="92">
        <f>'Bureau de vote'!Z141</f>
        <v>0</v>
      </c>
      <c r="Y67" s="96">
        <f>'Bureau de vote'!AA141</f>
        <v>1</v>
      </c>
      <c r="Z67" s="97">
        <f>'Bureau de vote'!AB141</f>
        <v>0</v>
      </c>
      <c r="AA67" s="92">
        <f>'Bureau de vote'!AC141</f>
        <v>32</v>
      </c>
      <c r="AB67" s="92">
        <f>'Bureau de vote'!AD141</f>
        <v>0</v>
      </c>
      <c r="AC67" s="96">
        <f>'Bureau de vote'!AE141</f>
        <v>14</v>
      </c>
      <c r="AD67" s="97">
        <f>'Bureau de vote'!AF141</f>
        <v>0</v>
      </c>
      <c r="AE67" s="96">
        <f>'Bureau de vote'!AG141</f>
        <v>99</v>
      </c>
      <c r="AF67" s="97">
        <f>'Bureau de vote'!AH141</f>
        <v>0</v>
      </c>
    </row>
    <row r="68" spans="1:32" x14ac:dyDescent="0.15">
      <c r="A68" s="96" t="str">
        <f>'Bureau de vote'!C142</f>
        <v>Paea</v>
      </c>
      <c r="B68" s="92">
        <f>'Bureau de vote'!D142</f>
        <v>7</v>
      </c>
      <c r="C68" s="92">
        <f>'Bureau de vote'!E142</f>
        <v>1073</v>
      </c>
      <c r="D68" s="92">
        <f>'Bureau de vote'!F142</f>
        <v>629</v>
      </c>
      <c r="E68" s="92">
        <f>'Bureau de vote'!G142</f>
        <v>444</v>
      </c>
      <c r="F68" s="194">
        <f>'Bureau de vote'!H142</f>
        <v>41.38</v>
      </c>
      <c r="G68" s="92">
        <f>'Bureau de vote'!I142</f>
        <v>14</v>
      </c>
      <c r="H68" s="194">
        <f>'Bureau de vote'!J142</f>
        <v>0</v>
      </c>
      <c r="I68" s="92">
        <f>'Bureau de vote'!K142</f>
        <v>7</v>
      </c>
      <c r="J68" s="97">
        <f>'Bureau de vote'!L142</f>
        <v>423</v>
      </c>
      <c r="K68" s="92">
        <f>'Bureau de vote'!M142</f>
        <v>12</v>
      </c>
      <c r="L68" s="92">
        <f>'Bureau de vote'!N142</f>
        <v>0</v>
      </c>
      <c r="M68" s="96">
        <f>'Bureau de vote'!O142</f>
        <v>112</v>
      </c>
      <c r="N68" s="97">
        <f>'Bureau de vote'!P142</f>
        <v>0</v>
      </c>
      <c r="O68" s="92">
        <f>'Bureau de vote'!Q142</f>
        <v>170</v>
      </c>
      <c r="P68" s="92">
        <f>'Bureau de vote'!R142</f>
        <v>0</v>
      </c>
      <c r="Q68" s="96">
        <f>'Bureau de vote'!S142</f>
        <v>6</v>
      </c>
      <c r="R68" s="97">
        <f>'Bureau de vote'!T142</f>
        <v>0</v>
      </c>
      <c r="S68" s="92">
        <f>'Bureau de vote'!U142</f>
        <v>6</v>
      </c>
      <c r="T68" s="92">
        <f>'Bureau de vote'!V142</f>
        <v>0</v>
      </c>
      <c r="U68" s="96">
        <f>'Bureau de vote'!W142</f>
        <v>1</v>
      </c>
      <c r="V68" s="97">
        <f>'Bureau de vote'!X142</f>
        <v>0</v>
      </c>
      <c r="W68" s="92">
        <f>'Bureau de vote'!Y142</f>
        <v>1</v>
      </c>
      <c r="X68" s="92">
        <f>'Bureau de vote'!Z142</f>
        <v>0</v>
      </c>
      <c r="Y68" s="96">
        <f>'Bureau de vote'!AA142</f>
        <v>2</v>
      </c>
      <c r="Z68" s="97">
        <f>'Bureau de vote'!AB142</f>
        <v>0</v>
      </c>
      <c r="AA68" s="92">
        <f>'Bureau de vote'!AC142</f>
        <v>33</v>
      </c>
      <c r="AB68" s="92">
        <f>'Bureau de vote'!AD142</f>
        <v>0</v>
      </c>
      <c r="AC68" s="96">
        <f>'Bureau de vote'!AE142</f>
        <v>4</v>
      </c>
      <c r="AD68" s="97">
        <f>'Bureau de vote'!AF142</f>
        <v>0</v>
      </c>
      <c r="AE68" s="96">
        <f>'Bureau de vote'!AG142</f>
        <v>76</v>
      </c>
      <c r="AF68" s="97">
        <f>'Bureau de vote'!AH142</f>
        <v>0</v>
      </c>
    </row>
    <row r="69" spans="1:32" x14ac:dyDescent="0.15">
      <c r="A69" s="96" t="str">
        <f>'Bureau de vote'!C143</f>
        <v>Paea</v>
      </c>
      <c r="B69" s="92">
        <f>'Bureau de vote'!D143</f>
        <v>8</v>
      </c>
      <c r="C69" s="92">
        <f>'Bureau de vote'!E143</f>
        <v>958</v>
      </c>
      <c r="D69" s="92">
        <f>'Bureau de vote'!F143</f>
        <v>589</v>
      </c>
      <c r="E69" s="92">
        <f>'Bureau de vote'!G143</f>
        <v>369</v>
      </c>
      <c r="F69" s="194">
        <f>'Bureau de vote'!H143</f>
        <v>38.520000000000003</v>
      </c>
      <c r="G69" s="92">
        <f>'Bureau de vote'!I143</f>
        <v>1</v>
      </c>
      <c r="H69" s="194">
        <f>'Bureau de vote'!J143</f>
        <v>0</v>
      </c>
      <c r="I69" s="92">
        <f>'Bureau de vote'!K143</f>
        <v>18</v>
      </c>
      <c r="J69" s="97">
        <f>'Bureau de vote'!L143</f>
        <v>350</v>
      </c>
      <c r="K69" s="92">
        <f>'Bureau de vote'!M143</f>
        <v>9</v>
      </c>
      <c r="L69" s="92">
        <f>'Bureau de vote'!N143</f>
        <v>0</v>
      </c>
      <c r="M69" s="96">
        <f>'Bureau de vote'!O143</f>
        <v>71</v>
      </c>
      <c r="N69" s="97">
        <f>'Bureau de vote'!P143</f>
        <v>0</v>
      </c>
      <c r="O69" s="92">
        <f>'Bureau de vote'!Q143</f>
        <v>172</v>
      </c>
      <c r="P69" s="92">
        <f>'Bureau de vote'!R143</f>
        <v>0</v>
      </c>
      <c r="Q69" s="96">
        <f>'Bureau de vote'!S143</f>
        <v>6</v>
      </c>
      <c r="R69" s="97">
        <f>'Bureau de vote'!T143</f>
        <v>0</v>
      </c>
      <c r="S69" s="92">
        <f>'Bureau de vote'!U143</f>
        <v>3</v>
      </c>
      <c r="T69" s="92">
        <f>'Bureau de vote'!V143</f>
        <v>0</v>
      </c>
      <c r="U69" s="96">
        <f>'Bureau de vote'!W143</f>
        <v>9</v>
      </c>
      <c r="V69" s="97">
        <f>'Bureau de vote'!X143</f>
        <v>0</v>
      </c>
      <c r="W69" s="92">
        <f>'Bureau de vote'!Y143</f>
        <v>1</v>
      </c>
      <c r="X69" s="92">
        <f>'Bureau de vote'!Z143</f>
        <v>0</v>
      </c>
      <c r="Y69" s="96">
        <f>'Bureau de vote'!AA143</f>
        <v>2</v>
      </c>
      <c r="Z69" s="97">
        <f>'Bureau de vote'!AB143</f>
        <v>0</v>
      </c>
      <c r="AA69" s="92">
        <f>'Bureau de vote'!AC143</f>
        <v>27</v>
      </c>
      <c r="AB69" s="92">
        <f>'Bureau de vote'!AD143</f>
        <v>0</v>
      </c>
      <c r="AC69" s="96">
        <f>'Bureau de vote'!AE143</f>
        <v>5</v>
      </c>
      <c r="AD69" s="97">
        <f>'Bureau de vote'!AF143</f>
        <v>0</v>
      </c>
      <c r="AE69" s="96">
        <f>'Bureau de vote'!AG143</f>
        <v>45</v>
      </c>
      <c r="AF69" s="97">
        <f>'Bureau de vote'!AH143</f>
        <v>0</v>
      </c>
    </row>
    <row r="70" spans="1:32" x14ac:dyDescent="0.15">
      <c r="A70" s="94" t="str">
        <f>'Bureau de vote'!C144</f>
        <v>PAPARA</v>
      </c>
      <c r="B70" s="91"/>
      <c r="C70" s="91">
        <f>'Bureau de vote'!E144</f>
        <v>8522</v>
      </c>
      <c r="D70" s="91">
        <f>'Bureau de vote'!F144</f>
        <v>5825</v>
      </c>
      <c r="E70" s="91">
        <f>'Bureau de vote'!G144</f>
        <v>2697</v>
      </c>
      <c r="F70" s="122">
        <f>'Bureau de vote'!H144</f>
        <v>0.31647500586716731</v>
      </c>
      <c r="G70" s="91">
        <f>'Bureau de vote'!I144</f>
        <v>75</v>
      </c>
      <c r="H70" s="122">
        <f>'Bureau de vote'!J144</f>
        <v>8.800750997418446E-3</v>
      </c>
      <c r="I70" s="91">
        <f>'Bureau de vote'!K144</f>
        <v>73</v>
      </c>
      <c r="J70" s="95">
        <f>'Bureau de vote'!L144</f>
        <v>2549</v>
      </c>
      <c r="K70" s="91">
        <f>'Bureau de vote'!M144</f>
        <v>63</v>
      </c>
      <c r="L70" s="219">
        <f>'Bureau de vote'!N144</f>
        <v>2.471557473519027E-2</v>
      </c>
      <c r="M70" s="94">
        <f>'Bureau de vote'!O144</f>
        <v>721</v>
      </c>
      <c r="N70" s="220">
        <f>'Bureau de vote'!P144</f>
        <v>0.28285602196939974</v>
      </c>
      <c r="O70" s="91">
        <f>'Bureau de vote'!Q144</f>
        <v>417</v>
      </c>
      <c r="P70" s="219">
        <f>'Bureau de vote'!R144</f>
        <v>0.16359356610435466</v>
      </c>
      <c r="Q70" s="94">
        <f>'Bureau de vote'!S144</f>
        <v>68</v>
      </c>
      <c r="R70" s="220">
        <f>'Bureau de vote'!T144</f>
        <v>2.6677128285602196E-2</v>
      </c>
      <c r="S70" s="91">
        <f>'Bureau de vote'!U144</f>
        <v>30</v>
      </c>
      <c r="T70" s="219">
        <f>'Bureau de vote'!V144</f>
        <v>1.1769321302471557E-2</v>
      </c>
      <c r="U70" s="94">
        <f>'Bureau de vote'!W144</f>
        <v>31</v>
      </c>
      <c r="V70" s="220">
        <f>'Bureau de vote'!X144</f>
        <v>1.2161632012553943E-2</v>
      </c>
      <c r="W70" s="91">
        <f>'Bureau de vote'!Y144</f>
        <v>7</v>
      </c>
      <c r="X70" s="219">
        <f>'Bureau de vote'!Z144</f>
        <v>2.7461749705766968E-3</v>
      </c>
      <c r="Y70" s="94">
        <f>'Bureau de vote'!AA144</f>
        <v>14</v>
      </c>
      <c r="Z70" s="220">
        <f>'Bureau de vote'!AB144</f>
        <v>5.4923499411533936E-3</v>
      </c>
      <c r="AA70" s="91">
        <f>'Bureau de vote'!AC144</f>
        <v>223</v>
      </c>
      <c r="AB70" s="219">
        <f>'Bureau de vote'!AD144</f>
        <v>8.7485288348371909E-2</v>
      </c>
      <c r="AC70" s="94">
        <f>'Bureau de vote'!AE144</f>
        <v>37</v>
      </c>
      <c r="AD70" s="220">
        <f>'Bureau de vote'!AF144</f>
        <v>1.4515496273048253E-2</v>
      </c>
      <c r="AE70" s="94">
        <f>'Bureau de vote'!AG144</f>
        <v>938</v>
      </c>
      <c r="AF70" s="220">
        <f>'Bureau de vote'!AH144</f>
        <v>0.36798744605727735</v>
      </c>
    </row>
    <row r="71" spans="1:32" x14ac:dyDescent="0.15">
      <c r="A71" s="96" t="str">
        <f>'Bureau de vote'!C145</f>
        <v>Papara</v>
      </c>
      <c r="B71" s="92">
        <f>'Bureau de vote'!D145</f>
        <v>1</v>
      </c>
      <c r="C71" s="92">
        <f>'Bureau de vote'!E145</f>
        <v>1121</v>
      </c>
      <c r="D71" s="92">
        <f>'Bureau de vote'!F145</f>
        <v>705</v>
      </c>
      <c r="E71" s="92">
        <f>'Bureau de vote'!G145</f>
        <v>416</v>
      </c>
      <c r="F71" s="194">
        <f>'Bureau de vote'!H145</f>
        <v>37.11</v>
      </c>
      <c r="G71" s="92">
        <f>'Bureau de vote'!I145</f>
        <v>12</v>
      </c>
      <c r="H71" s="194">
        <f>'Bureau de vote'!J145</f>
        <v>0</v>
      </c>
      <c r="I71" s="92">
        <f>'Bureau de vote'!K145</f>
        <v>12</v>
      </c>
      <c r="J71" s="97">
        <f>'Bureau de vote'!L145</f>
        <v>392</v>
      </c>
      <c r="K71" s="92">
        <f>'Bureau de vote'!M145</f>
        <v>8</v>
      </c>
      <c r="L71" s="92">
        <f>'Bureau de vote'!N145</f>
        <v>0</v>
      </c>
      <c r="M71" s="96">
        <f>'Bureau de vote'!O145</f>
        <v>122</v>
      </c>
      <c r="N71" s="97">
        <f>'Bureau de vote'!P145</f>
        <v>0</v>
      </c>
      <c r="O71" s="92">
        <f>'Bureau de vote'!Q145</f>
        <v>60</v>
      </c>
      <c r="P71" s="92">
        <f>'Bureau de vote'!R145</f>
        <v>0</v>
      </c>
      <c r="Q71" s="96">
        <f>'Bureau de vote'!S145</f>
        <v>7</v>
      </c>
      <c r="R71" s="97">
        <f>'Bureau de vote'!T145</f>
        <v>0</v>
      </c>
      <c r="S71" s="92">
        <f>'Bureau de vote'!U145</f>
        <v>2</v>
      </c>
      <c r="T71" s="92">
        <f>'Bureau de vote'!V145</f>
        <v>0</v>
      </c>
      <c r="U71" s="96">
        <f>'Bureau de vote'!W145</f>
        <v>9</v>
      </c>
      <c r="V71" s="97">
        <f>'Bureau de vote'!X145</f>
        <v>0</v>
      </c>
      <c r="W71" s="92">
        <f>'Bureau de vote'!Y145</f>
        <v>1</v>
      </c>
      <c r="X71" s="92">
        <f>'Bureau de vote'!Z145</f>
        <v>0</v>
      </c>
      <c r="Y71" s="96">
        <f>'Bureau de vote'!AA145</f>
        <v>1</v>
      </c>
      <c r="Z71" s="97">
        <f>'Bureau de vote'!AB145</f>
        <v>0</v>
      </c>
      <c r="AA71" s="92">
        <f>'Bureau de vote'!AC145</f>
        <v>23</v>
      </c>
      <c r="AB71" s="92">
        <f>'Bureau de vote'!AD145</f>
        <v>0</v>
      </c>
      <c r="AC71" s="96">
        <f>'Bureau de vote'!AE145</f>
        <v>7</v>
      </c>
      <c r="AD71" s="97">
        <f>'Bureau de vote'!AF145</f>
        <v>0</v>
      </c>
      <c r="AE71" s="96">
        <f>'Bureau de vote'!AG145</f>
        <v>152</v>
      </c>
      <c r="AF71" s="97">
        <f>'Bureau de vote'!AH145</f>
        <v>0</v>
      </c>
    </row>
    <row r="72" spans="1:32" x14ac:dyDescent="0.15">
      <c r="A72" s="96" t="str">
        <f>'Bureau de vote'!C146</f>
        <v>Papara</v>
      </c>
      <c r="B72" s="92">
        <f>'Bureau de vote'!D146</f>
        <v>2</v>
      </c>
      <c r="C72" s="92">
        <f>'Bureau de vote'!E146</f>
        <v>1093</v>
      </c>
      <c r="D72" s="92">
        <f>'Bureau de vote'!F146</f>
        <v>761</v>
      </c>
      <c r="E72" s="92">
        <f>'Bureau de vote'!G146</f>
        <v>332</v>
      </c>
      <c r="F72" s="194">
        <f>'Bureau de vote'!H146</f>
        <v>30.38</v>
      </c>
      <c r="G72" s="92">
        <f>'Bureau de vote'!I146</f>
        <v>7</v>
      </c>
      <c r="H72" s="194">
        <f>'Bureau de vote'!J146</f>
        <v>0</v>
      </c>
      <c r="I72" s="92">
        <f>'Bureau de vote'!K146</f>
        <v>11</v>
      </c>
      <c r="J72" s="97">
        <f>'Bureau de vote'!L146</f>
        <v>314</v>
      </c>
      <c r="K72" s="92">
        <f>'Bureau de vote'!M146</f>
        <v>8</v>
      </c>
      <c r="L72" s="92">
        <f>'Bureau de vote'!N146</f>
        <v>0</v>
      </c>
      <c r="M72" s="96">
        <f>'Bureau de vote'!O146</f>
        <v>94</v>
      </c>
      <c r="N72" s="97">
        <f>'Bureau de vote'!P146</f>
        <v>0</v>
      </c>
      <c r="O72" s="92">
        <f>'Bureau de vote'!Q146</f>
        <v>60</v>
      </c>
      <c r="P72" s="92">
        <f>'Bureau de vote'!R146</f>
        <v>0</v>
      </c>
      <c r="Q72" s="96">
        <f>'Bureau de vote'!S146</f>
        <v>10</v>
      </c>
      <c r="R72" s="97">
        <f>'Bureau de vote'!T146</f>
        <v>0</v>
      </c>
      <c r="S72" s="92">
        <f>'Bureau de vote'!U146</f>
        <v>5</v>
      </c>
      <c r="T72" s="92">
        <f>'Bureau de vote'!V146</f>
        <v>0</v>
      </c>
      <c r="U72" s="96">
        <f>'Bureau de vote'!W146</f>
        <v>3</v>
      </c>
      <c r="V72" s="97">
        <f>'Bureau de vote'!X146</f>
        <v>0</v>
      </c>
      <c r="W72" s="92">
        <f>'Bureau de vote'!Y146</f>
        <v>0</v>
      </c>
      <c r="X72" s="92">
        <f>'Bureau de vote'!Z146</f>
        <v>0</v>
      </c>
      <c r="Y72" s="96">
        <f>'Bureau de vote'!AA146</f>
        <v>4</v>
      </c>
      <c r="Z72" s="97">
        <f>'Bureau de vote'!AB146</f>
        <v>0</v>
      </c>
      <c r="AA72" s="92">
        <f>'Bureau de vote'!AC146</f>
        <v>38</v>
      </c>
      <c r="AB72" s="92">
        <f>'Bureau de vote'!AD146</f>
        <v>0</v>
      </c>
      <c r="AC72" s="96">
        <f>'Bureau de vote'!AE146</f>
        <v>3</v>
      </c>
      <c r="AD72" s="97">
        <f>'Bureau de vote'!AF146</f>
        <v>0</v>
      </c>
      <c r="AE72" s="96">
        <f>'Bureau de vote'!AG146</f>
        <v>89</v>
      </c>
      <c r="AF72" s="97">
        <f>'Bureau de vote'!AH146</f>
        <v>0</v>
      </c>
    </row>
    <row r="73" spans="1:32" x14ac:dyDescent="0.15">
      <c r="A73" s="96" t="str">
        <f>'Bureau de vote'!C147</f>
        <v>Papara</v>
      </c>
      <c r="B73" s="92">
        <f>'Bureau de vote'!D147</f>
        <v>3</v>
      </c>
      <c r="C73" s="92">
        <f>'Bureau de vote'!E147</f>
        <v>1179</v>
      </c>
      <c r="D73" s="92">
        <f>'Bureau de vote'!F147</f>
        <v>745</v>
      </c>
      <c r="E73" s="92">
        <f>'Bureau de vote'!G147</f>
        <v>434</v>
      </c>
      <c r="F73" s="194">
        <f>'Bureau de vote'!H147</f>
        <v>36.81</v>
      </c>
      <c r="G73" s="92">
        <f>'Bureau de vote'!I147</f>
        <v>16</v>
      </c>
      <c r="H73" s="194">
        <f>'Bureau de vote'!J147</f>
        <v>0</v>
      </c>
      <c r="I73" s="92">
        <f>'Bureau de vote'!K147</f>
        <v>9</v>
      </c>
      <c r="J73" s="97">
        <f>'Bureau de vote'!L147</f>
        <v>409</v>
      </c>
      <c r="K73" s="92">
        <f>'Bureau de vote'!M147</f>
        <v>10</v>
      </c>
      <c r="L73" s="92">
        <f>'Bureau de vote'!N147</f>
        <v>0</v>
      </c>
      <c r="M73" s="96">
        <f>'Bureau de vote'!O147</f>
        <v>103</v>
      </c>
      <c r="N73" s="97">
        <f>'Bureau de vote'!P147</f>
        <v>0</v>
      </c>
      <c r="O73" s="92">
        <f>'Bureau de vote'!Q147</f>
        <v>64</v>
      </c>
      <c r="P73" s="92">
        <f>'Bureau de vote'!R147</f>
        <v>0</v>
      </c>
      <c r="Q73" s="96">
        <f>'Bureau de vote'!S147</f>
        <v>8</v>
      </c>
      <c r="R73" s="97">
        <f>'Bureau de vote'!T147</f>
        <v>0</v>
      </c>
      <c r="S73" s="92">
        <f>'Bureau de vote'!U147</f>
        <v>5</v>
      </c>
      <c r="T73" s="92">
        <f>'Bureau de vote'!V147</f>
        <v>0</v>
      </c>
      <c r="U73" s="96">
        <f>'Bureau de vote'!W147</f>
        <v>4</v>
      </c>
      <c r="V73" s="97">
        <f>'Bureau de vote'!X147</f>
        <v>0</v>
      </c>
      <c r="W73" s="92">
        <f>'Bureau de vote'!Y147</f>
        <v>1</v>
      </c>
      <c r="X73" s="92">
        <f>'Bureau de vote'!Z147</f>
        <v>0</v>
      </c>
      <c r="Y73" s="96">
        <f>'Bureau de vote'!AA147</f>
        <v>0</v>
      </c>
      <c r="Z73" s="97">
        <f>'Bureau de vote'!AB147</f>
        <v>0</v>
      </c>
      <c r="AA73" s="92">
        <f>'Bureau de vote'!AC147</f>
        <v>44</v>
      </c>
      <c r="AB73" s="92">
        <f>'Bureau de vote'!AD147</f>
        <v>0</v>
      </c>
      <c r="AC73" s="96">
        <f>'Bureau de vote'!AE147</f>
        <v>7</v>
      </c>
      <c r="AD73" s="97">
        <f>'Bureau de vote'!AF147</f>
        <v>0</v>
      </c>
      <c r="AE73" s="96">
        <f>'Bureau de vote'!AG147</f>
        <v>163</v>
      </c>
      <c r="AF73" s="97">
        <f>'Bureau de vote'!AH147</f>
        <v>0</v>
      </c>
    </row>
    <row r="74" spans="1:32" x14ac:dyDescent="0.15">
      <c r="A74" s="96" t="str">
        <f>'Bureau de vote'!C148</f>
        <v>Papara</v>
      </c>
      <c r="B74" s="92">
        <f>'Bureau de vote'!D148</f>
        <v>4</v>
      </c>
      <c r="C74" s="92">
        <f>'Bureau de vote'!E148</f>
        <v>1537</v>
      </c>
      <c r="D74" s="92">
        <f>'Bureau de vote'!F148</f>
        <v>1107</v>
      </c>
      <c r="E74" s="92">
        <f>'Bureau de vote'!G148</f>
        <v>430</v>
      </c>
      <c r="F74" s="194">
        <f>'Bureau de vote'!H148</f>
        <v>27.98</v>
      </c>
      <c r="G74" s="92">
        <f>'Bureau de vote'!I148</f>
        <v>5</v>
      </c>
      <c r="H74" s="194">
        <f>'Bureau de vote'!J148</f>
        <v>0</v>
      </c>
      <c r="I74" s="92">
        <f>'Bureau de vote'!K148</f>
        <v>19</v>
      </c>
      <c r="J74" s="97">
        <f>'Bureau de vote'!L148</f>
        <v>406</v>
      </c>
      <c r="K74" s="92">
        <f>'Bureau de vote'!M148</f>
        <v>9</v>
      </c>
      <c r="L74" s="92">
        <f>'Bureau de vote'!N148</f>
        <v>0</v>
      </c>
      <c r="M74" s="96">
        <f>'Bureau de vote'!O148</f>
        <v>132</v>
      </c>
      <c r="N74" s="97">
        <f>'Bureau de vote'!P148</f>
        <v>0</v>
      </c>
      <c r="O74" s="92">
        <f>'Bureau de vote'!Q148</f>
        <v>68</v>
      </c>
      <c r="P74" s="92">
        <f>'Bureau de vote'!R148</f>
        <v>0</v>
      </c>
      <c r="Q74" s="96">
        <f>'Bureau de vote'!S148</f>
        <v>13</v>
      </c>
      <c r="R74" s="97">
        <f>'Bureau de vote'!T148</f>
        <v>0</v>
      </c>
      <c r="S74" s="92">
        <f>'Bureau de vote'!U148</f>
        <v>6</v>
      </c>
      <c r="T74" s="92">
        <f>'Bureau de vote'!V148</f>
        <v>0</v>
      </c>
      <c r="U74" s="96">
        <f>'Bureau de vote'!W148</f>
        <v>1</v>
      </c>
      <c r="V74" s="97">
        <f>'Bureau de vote'!X148</f>
        <v>0</v>
      </c>
      <c r="W74" s="92">
        <f>'Bureau de vote'!Y148</f>
        <v>4</v>
      </c>
      <c r="X74" s="92">
        <f>'Bureau de vote'!Z148</f>
        <v>0</v>
      </c>
      <c r="Y74" s="96">
        <f>'Bureau de vote'!AA148</f>
        <v>0</v>
      </c>
      <c r="Z74" s="97">
        <f>'Bureau de vote'!AB148</f>
        <v>0</v>
      </c>
      <c r="AA74" s="92">
        <f>'Bureau de vote'!AC148</f>
        <v>31</v>
      </c>
      <c r="AB74" s="92">
        <f>'Bureau de vote'!AD148</f>
        <v>0</v>
      </c>
      <c r="AC74" s="96">
        <f>'Bureau de vote'!AE148</f>
        <v>4</v>
      </c>
      <c r="AD74" s="97">
        <f>'Bureau de vote'!AF148</f>
        <v>0</v>
      </c>
      <c r="AE74" s="96">
        <f>'Bureau de vote'!AG148</f>
        <v>138</v>
      </c>
      <c r="AF74" s="97">
        <f>'Bureau de vote'!AH148</f>
        <v>0</v>
      </c>
    </row>
    <row r="75" spans="1:32" x14ac:dyDescent="0.15">
      <c r="A75" s="96" t="str">
        <f>'Bureau de vote'!C149</f>
        <v>Papara</v>
      </c>
      <c r="B75" s="92">
        <f>'Bureau de vote'!D149</f>
        <v>5</v>
      </c>
      <c r="C75" s="92">
        <f>'Bureau de vote'!E149</f>
        <v>947</v>
      </c>
      <c r="D75" s="92">
        <f>'Bureau de vote'!F149</f>
        <v>662</v>
      </c>
      <c r="E75" s="92">
        <f>'Bureau de vote'!G149</f>
        <v>285</v>
      </c>
      <c r="F75" s="194">
        <f>'Bureau de vote'!H149</f>
        <v>30.1</v>
      </c>
      <c r="G75" s="92">
        <f>'Bureau de vote'!I149</f>
        <v>9</v>
      </c>
      <c r="H75" s="194">
        <f>'Bureau de vote'!J149</f>
        <v>0</v>
      </c>
      <c r="I75" s="92">
        <f>'Bureau de vote'!K149</f>
        <v>7</v>
      </c>
      <c r="J75" s="97">
        <f>'Bureau de vote'!L149</f>
        <v>269</v>
      </c>
      <c r="K75" s="92">
        <f>'Bureau de vote'!M149</f>
        <v>7</v>
      </c>
      <c r="L75" s="92">
        <f>'Bureau de vote'!N149</f>
        <v>0</v>
      </c>
      <c r="M75" s="96">
        <f>'Bureau de vote'!O149</f>
        <v>88</v>
      </c>
      <c r="N75" s="97">
        <f>'Bureau de vote'!P149</f>
        <v>0</v>
      </c>
      <c r="O75" s="92">
        <f>'Bureau de vote'!Q149</f>
        <v>41</v>
      </c>
      <c r="P75" s="92">
        <f>'Bureau de vote'!R149</f>
        <v>0</v>
      </c>
      <c r="Q75" s="96">
        <f>'Bureau de vote'!S149</f>
        <v>12</v>
      </c>
      <c r="R75" s="97">
        <f>'Bureau de vote'!T149</f>
        <v>0</v>
      </c>
      <c r="S75" s="92">
        <f>'Bureau de vote'!U149</f>
        <v>3</v>
      </c>
      <c r="T75" s="92">
        <f>'Bureau de vote'!V149</f>
        <v>0</v>
      </c>
      <c r="U75" s="96">
        <f>'Bureau de vote'!W149</f>
        <v>1</v>
      </c>
      <c r="V75" s="97">
        <f>'Bureau de vote'!X149</f>
        <v>0</v>
      </c>
      <c r="W75" s="92">
        <f>'Bureau de vote'!Y149</f>
        <v>0</v>
      </c>
      <c r="X75" s="92">
        <f>'Bureau de vote'!Z149</f>
        <v>0</v>
      </c>
      <c r="Y75" s="96">
        <f>'Bureau de vote'!AA149</f>
        <v>1</v>
      </c>
      <c r="Z75" s="97">
        <f>'Bureau de vote'!AB149</f>
        <v>0</v>
      </c>
      <c r="AA75" s="92">
        <f>'Bureau de vote'!AC149</f>
        <v>22</v>
      </c>
      <c r="AB75" s="92">
        <f>'Bureau de vote'!AD149</f>
        <v>0</v>
      </c>
      <c r="AC75" s="96">
        <f>'Bureau de vote'!AE149</f>
        <v>5</v>
      </c>
      <c r="AD75" s="97">
        <f>'Bureau de vote'!AF149</f>
        <v>0</v>
      </c>
      <c r="AE75" s="96">
        <f>'Bureau de vote'!AG149</f>
        <v>89</v>
      </c>
      <c r="AF75" s="97">
        <f>'Bureau de vote'!AH149</f>
        <v>0</v>
      </c>
    </row>
    <row r="76" spans="1:32" x14ac:dyDescent="0.15">
      <c r="A76" s="96" t="str">
        <f>'Bureau de vote'!C150</f>
        <v>Papara</v>
      </c>
      <c r="B76" s="92">
        <f>'Bureau de vote'!D150</f>
        <v>6</v>
      </c>
      <c r="C76" s="92">
        <f>'Bureau de vote'!E150</f>
        <v>1037</v>
      </c>
      <c r="D76" s="92">
        <f>'Bureau de vote'!F150</f>
        <v>704</v>
      </c>
      <c r="E76" s="92">
        <f>'Bureau de vote'!G150</f>
        <v>333</v>
      </c>
      <c r="F76" s="194">
        <f>'Bureau de vote'!H150</f>
        <v>32.11</v>
      </c>
      <c r="G76" s="92">
        <f>'Bureau de vote'!I150</f>
        <v>12</v>
      </c>
      <c r="H76" s="194">
        <f>'Bureau de vote'!J150</f>
        <v>0</v>
      </c>
      <c r="I76" s="92">
        <f>'Bureau de vote'!K150</f>
        <v>6</v>
      </c>
      <c r="J76" s="97">
        <f>'Bureau de vote'!L150</f>
        <v>315</v>
      </c>
      <c r="K76" s="92">
        <f>'Bureau de vote'!M150</f>
        <v>5</v>
      </c>
      <c r="L76" s="92">
        <f>'Bureau de vote'!N150</f>
        <v>0</v>
      </c>
      <c r="M76" s="96">
        <f>'Bureau de vote'!O150</f>
        <v>74</v>
      </c>
      <c r="N76" s="97">
        <f>'Bureau de vote'!P150</f>
        <v>0</v>
      </c>
      <c r="O76" s="92">
        <f>'Bureau de vote'!Q150</f>
        <v>72</v>
      </c>
      <c r="P76" s="92">
        <f>'Bureau de vote'!R150</f>
        <v>0</v>
      </c>
      <c r="Q76" s="96">
        <f>'Bureau de vote'!S150</f>
        <v>10</v>
      </c>
      <c r="R76" s="97">
        <f>'Bureau de vote'!T150</f>
        <v>0</v>
      </c>
      <c r="S76" s="92">
        <f>'Bureau de vote'!U150</f>
        <v>3</v>
      </c>
      <c r="T76" s="92">
        <f>'Bureau de vote'!V150</f>
        <v>0</v>
      </c>
      <c r="U76" s="96">
        <f>'Bureau de vote'!W150</f>
        <v>2</v>
      </c>
      <c r="V76" s="97">
        <f>'Bureau de vote'!X150</f>
        <v>0</v>
      </c>
      <c r="W76" s="92">
        <f>'Bureau de vote'!Y150</f>
        <v>1</v>
      </c>
      <c r="X76" s="92">
        <f>'Bureau de vote'!Z150</f>
        <v>0</v>
      </c>
      <c r="Y76" s="96">
        <f>'Bureau de vote'!AA150</f>
        <v>3</v>
      </c>
      <c r="Z76" s="97">
        <f>'Bureau de vote'!AB150</f>
        <v>0</v>
      </c>
      <c r="AA76" s="92">
        <f>'Bureau de vote'!AC150</f>
        <v>29</v>
      </c>
      <c r="AB76" s="92">
        <f>'Bureau de vote'!AD150</f>
        <v>0</v>
      </c>
      <c r="AC76" s="96">
        <f>'Bureau de vote'!AE150</f>
        <v>5</v>
      </c>
      <c r="AD76" s="97">
        <f>'Bureau de vote'!AF150</f>
        <v>0</v>
      </c>
      <c r="AE76" s="96">
        <f>'Bureau de vote'!AG150</f>
        <v>111</v>
      </c>
      <c r="AF76" s="97">
        <f>'Bureau de vote'!AH150</f>
        <v>0</v>
      </c>
    </row>
    <row r="77" spans="1:32" x14ac:dyDescent="0.15">
      <c r="A77" s="96" t="str">
        <f>'Bureau de vote'!C151</f>
        <v>Papara</v>
      </c>
      <c r="B77" s="92">
        <f>'Bureau de vote'!D151</f>
        <v>7</v>
      </c>
      <c r="C77" s="92">
        <f>'Bureau de vote'!E151</f>
        <v>1608</v>
      </c>
      <c r="D77" s="92">
        <f>'Bureau de vote'!F151</f>
        <v>1141</v>
      </c>
      <c r="E77" s="92">
        <f>'Bureau de vote'!G151</f>
        <v>467</v>
      </c>
      <c r="F77" s="194">
        <f>'Bureau de vote'!H151</f>
        <v>29.04</v>
      </c>
      <c r="G77" s="92">
        <f>'Bureau de vote'!I151</f>
        <v>14</v>
      </c>
      <c r="H77" s="194">
        <f>'Bureau de vote'!J151</f>
        <v>0</v>
      </c>
      <c r="I77" s="92">
        <f>'Bureau de vote'!K151</f>
        <v>9</v>
      </c>
      <c r="J77" s="97">
        <f>'Bureau de vote'!L151</f>
        <v>444</v>
      </c>
      <c r="K77" s="92">
        <f>'Bureau de vote'!M151</f>
        <v>16</v>
      </c>
      <c r="L77" s="92">
        <f>'Bureau de vote'!N151</f>
        <v>0</v>
      </c>
      <c r="M77" s="96">
        <f>'Bureau de vote'!O151</f>
        <v>108</v>
      </c>
      <c r="N77" s="97">
        <f>'Bureau de vote'!P151</f>
        <v>0</v>
      </c>
      <c r="O77" s="92">
        <f>'Bureau de vote'!Q151</f>
        <v>52</v>
      </c>
      <c r="P77" s="92">
        <f>'Bureau de vote'!R151</f>
        <v>0</v>
      </c>
      <c r="Q77" s="96">
        <f>'Bureau de vote'!S151</f>
        <v>8</v>
      </c>
      <c r="R77" s="97">
        <f>'Bureau de vote'!T151</f>
        <v>0</v>
      </c>
      <c r="S77" s="92">
        <f>'Bureau de vote'!U151</f>
        <v>6</v>
      </c>
      <c r="T77" s="92">
        <f>'Bureau de vote'!V151</f>
        <v>0</v>
      </c>
      <c r="U77" s="96">
        <f>'Bureau de vote'!W151</f>
        <v>11</v>
      </c>
      <c r="V77" s="97">
        <f>'Bureau de vote'!X151</f>
        <v>0</v>
      </c>
      <c r="W77" s="92">
        <f>'Bureau de vote'!Y151</f>
        <v>0</v>
      </c>
      <c r="X77" s="92">
        <f>'Bureau de vote'!Z151</f>
        <v>0</v>
      </c>
      <c r="Y77" s="96">
        <f>'Bureau de vote'!AA151</f>
        <v>5</v>
      </c>
      <c r="Z77" s="97">
        <f>'Bureau de vote'!AB151</f>
        <v>0</v>
      </c>
      <c r="AA77" s="92">
        <f>'Bureau de vote'!AC151</f>
        <v>36</v>
      </c>
      <c r="AB77" s="92">
        <f>'Bureau de vote'!AD151</f>
        <v>0</v>
      </c>
      <c r="AC77" s="96">
        <f>'Bureau de vote'!AE151</f>
        <v>6</v>
      </c>
      <c r="AD77" s="97">
        <f>'Bureau de vote'!AF151</f>
        <v>0</v>
      </c>
      <c r="AE77" s="96">
        <f>'Bureau de vote'!AG151</f>
        <v>196</v>
      </c>
      <c r="AF77" s="97">
        <f>'Bureau de vote'!AH151</f>
        <v>0</v>
      </c>
    </row>
    <row r="78" spans="1:32" x14ac:dyDescent="0.15">
      <c r="A78" s="94" t="str">
        <f>'Bureau de vote'!C152</f>
        <v>PAPEETE</v>
      </c>
      <c r="B78" s="91"/>
      <c r="C78" s="91">
        <f>'Bureau de vote'!E152</f>
        <v>19339</v>
      </c>
      <c r="D78" s="91">
        <f>'Bureau de vote'!F152</f>
        <v>11449</v>
      </c>
      <c r="E78" s="91">
        <f>'Bureau de vote'!G152</f>
        <v>7890</v>
      </c>
      <c r="F78" s="122">
        <f>'Bureau de vote'!H152</f>
        <v>0.40798386679766274</v>
      </c>
      <c r="G78" s="91">
        <f>'Bureau de vote'!I152</f>
        <v>210</v>
      </c>
      <c r="H78" s="122">
        <f>'Bureau de vote'!J152</f>
        <v>1.0858886188530948E-2</v>
      </c>
      <c r="I78" s="91">
        <f>'Bureau de vote'!K152</f>
        <v>238</v>
      </c>
      <c r="J78" s="95">
        <f>'Bureau de vote'!L152</f>
        <v>7442</v>
      </c>
      <c r="K78" s="91">
        <f>'Bureau de vote'!M152</f>
        <v>181</v>
      </c>
      <c r="L78" s="219">
        <f>'Bureau de vote'!N152</f>
        <v>2.4321418973394248E-2</v>
      </c>
      <c r="M78" s="94">
        <f>'Bureau de vote'!O152</f>
        <v>2032</v>
      </c>
      <c r="N78" s="220">
        <f>'Bureau de vote'!P152</f>
        <v>0.27304488040849234</v>
      </c>
      <c r="O78" s="91">
        <f>'Bureau de vote'!Q152</f>
        <v>1426</v>
      </c>
      <c r="P78" s="219">
        <f>'Bureau de vote'!R152</f>
        <v>0.19161515721580219</v>
      </c>
      <c r="Q78" s="94">
        <f>'Bureau de vote'!S152</f>
        <v>271</v>
      </c>
      <c r="R78" s="220">
        <f>'Bureau de vote'!T152</f>
        <v>3.6414942219833379E-2</v>
      </c>
      <c r="S78" s="91">
        <f>'Bureau de vote'!U152</f>
        <v>64</v>
      </c>
      <c r="T78" s="219">
        <f>'Bureau de vote'!V152</f>
        <v>8.59983875302338E-3</v>
      </c>
      <c r="U78" s="94">
        <f>'Bureau de vote'!W152</f>
        <v>81</v>
      </c>
      <c r="V78" s="220">
        <f>'Bureau de vote'!X152</f>
        <v>1.0884170921795217E-2</v>
      </c>
      <c r="W78" s="91">
        <f>'Bureau de vote'!Y152</f>
        <v>25</v>
      </c>
      <c r="X78" s="219">
        <f>'Bureau de vote'!Z152</f>
        <v>3.3593120128997582E-3</v>
      </c>
      <c r="Y78" s="94">
        <f>'Bureau de vote'!AA152</f>
        <v>57</v>
      </c>
      <c r="Z78" s="220">
        <f>'Bureau de vote'!AB152</f>
        <v>7.6592313894114483E-3</v>
      </c>
      <c r="AA78" s="91">
        <f>'Bureau de vote'!AC152</f>
        <v>650</v>
      </c>
      <c r="AB78" s="219">
        <f>'Bureau de vote'!AD152</f>
        <v>8.7342112335393712E-2</v>
      </c>
      <c r="AC78" s="94">
        <f>'Bureau de vote'!AE152</f>
        <v>144</v>
      </c>
      <c r="AD78" s="220">
        <f>'Bureau de vote'!AF152</f>
        <v>1.9349637194302608E-2</v>
      </c>
      <c r="AE78" s="94">
        <f>'Bureau de vote'!AG152</f>
        <v>2511</v>
      </c>
      <c r="AF78" s="220">
        <f>'Bureau de vote'!AH152</f>
        <v>0.33740929857565172</v>
      </c>
    </row>
    <row r="79" spans="1:32" x14ac:dyDescent="0.15">
      <c r="A79" s="96" t="str">
        <f>'Bureau de vote'!C153</f>
        <v>Papeete</v>
      </c>
      <c r="B79" s="92">
        <f>'Bureau de vote'!D153</f>
        <v>1</v>
      </c>
      <c r="C79" s="92">
        <f>'Bureau de vote'!E153</f>
        <v>1297</v>
      </c>
      <c r="D79" s="92">
        <f>'Bureau de vote'!F153</f>
        <v>732</v>
      </c>
      <c r="E79" s="92">
        <f>'Bureau de vote'!G153</f>
        <v>565</v>
      </c>
      <c r="F79" s="194">
        <f>'Bureau de vote'!H153</f>
        <v>43.56</v>
      </c>
      <c r="G79" s="92">
        <f>'Bureau de vote'!I153</f>
        <v>12</v>
      </c>
      <c r="H79" s="194">
        <f>'Bureau de vote'!J153</f>
        <v>0</v>
      </c>
      <c r="I79" s="92">
        <f>'Bureau de vote'!K153</f>
        <v>6</v>
      </c>
      <c r="J79" s="97">
        <f>'Bureau de vote'!L153</f>
        <v>547</v>
      </c>
      <c r="K79" s="92">
        <f>'Bureau de vote'!M153</f>
        <v>13</v>
      </c>
      <c r="L79" s="92">
        <f>'Bureau de vote'!N153</f>
        <v>0</v>
      </c>
      <c r="M79" s="96">
        <f>'Bureau de vote'!O153</f>
        <v>124</v>
      </c>
      <c r="N79" s="97">
        <f>'Bureau de vote'!P153</f>
        <v>0</v>
      </c>
      <c r="O79" s="92">
        <f>'Bureau de vote'!Q153</f>
        <v>107</v>
      </c>
      <c r="P79" s="92">
        <f>'Bureau de vote'!R153</f>
        <v>0</v>
      </c>
      <c r="Q79" s="96">
        <f>'Bureau de vote'!S153</f>
        <v>20</v>
      </c>
      <c r="R79" s="97">
        <f>'Bureau de vote'!T153</f>
        <v>0</v>
      </c>
      <c r="S79" s="92">
        <f>'Bureau de vote'!U153</f>
        <v>1</v>
      </c>
      <c r="T79" s="92">
        <f>'Bureau de vote'!V153</f>
        <v>0</v>
      </c>
      <c r="U79" s="96">
        <f>'Bureau de vote'!W153</f>
        <v>8</v>
      </c>
      <c r="V79" s="97">
        <f>'Bureau de vote'!X153</f>
        <v>0</v>
      </c>
      <c r="W79" s="92">
        <f>'Bureau de vote'!Y153</f>
        <v>4</v>
      </c>
      <c r="X79" s="92">
        <f>'Bureau de vote'!Z153</f>
        <v>0</v>
      </c>
      <c r="Y79" s="96">
        <f>'Bureau de vote'!AA153</f>
        <v>6</v>
      </c>
      <c r="Z79" s="97">
        <f>'Bureau de vote'!AB153</f>
        <v>0</v>
      </c>
      <c r="AA79" s="92">
        <f>'Bureau de vote'!AC153</f>
        <v>50</v>
      </c>
      <c r="AB79" s="92">
        <f>'Bureau de vote'!AD153</f>
        <v>0</v>
      </c>
      <c r="AC79" s="96">
        <f>'Bureau de vote'!AE153</f>
        <v>9</v>
      </c>
      <c r="AD79" s="97">
        <f>'Bureau de vote'!AF153</f>
        <v>0</v>
      </c>
      <c r="AE79" s="96">
        <f>'Bureau de vote'!AG153</f>
        <v>205</v>
      </c>
      <c r="AF79" s="97">
        <f>'Bureau de vote'!AH153</f>
        <v>0</v>
      </c>
    </row>
    <row r="80" spans="1:32" x14ac:dyDescent="0.15">
      <c r="A80" s="96" t="str">
        <f>'Bureau de vote'!C154</f>
        <v>Papeete</v>
      </c>
      <c r="B80" s="92">
        <f>'Bureau de vote'!D154</f>
        <v>2</v>
      </c>
      <c r="C80" s="92">
        <f>'Bureau de vote'!E154</f>
        <v>1283</v>
      </c>
      <c r="D80" s="92">
        <f>'Bureau de vote'!F154</f>
        <v>801</v>
      </c>
      <c r="E80" s="92">
        <f>'Bureau de vote'!G154</f>
        <v>482</v>
      </c>
      <c r="F80" s="194">
        <f>'Bureau de vote'!H154</f>
        <v>37.57</v>
      </c>
      <c r="G80" s="92">
        <f>'Bureau de vote'!I154</f>
        <v>0</v>
      </c>
      <c r="H80" s="194">
        <f>'Bureau de vote'!J154</f>
        <v>0</v>
      </c>
      <c r="I80" s="92">
        <f>'Bureau de vote'!K154</f>
        <v>30</v>
      </c>
      <c r="J80" s="97">
        <f>'Bureau de vote'!L154</f>
        <v>452</v>
      </c>
      <c r="K80" s="92">
        <f>'Bureau de vote'!M154</f>
        <v>8</v>
      </c>
      <c r="L80" s="92">
        <f>'Bureau de vote'!N154</f>
        <v>0</v>
      </c>
      <c r="M80" s="96">
        <f>'Bureau de vote'!O154</f>
        <v>113</v>
      </c>
      <c r="N80" s="97">
        <f>'Bureau de vote'!P154</f>
        <v>0</v>
      </c>
      <c r="O80" s="92">
        <f>'Bureau de vote'!Q154</f>
        <v>86</v>
      </c>
      <c r="P80" s="92">
        <f>'Bureau de vote'!R154</f>
        <v>0</v>
      </c>
      <c r="Q80" s="96">
        <f>'Bureau de vote'!S154</f>
        <v>16</v>
      </c>
      <c r="R80" s="97">
        <f>'Bureau de vote'!T154</f>
        <v>0</v>
      </c>
      <c r="S80" s="92">
        <f>'Bureau de vote'!U154</f>
        <v>3</v>
      </c>
      <c r="T80" s="92">
        <f>'Bureau de vote'!V154</f>
        <v>0</v>
      </c>
      <c r="U80" s="96">
        <f>'Bureau de vote'!W154</f>
        <v>6</v>
      </c>
      <c r="V80" s="97">
        <f>'Bureau de vote'!X154</f>
        <v>0</v>
      </c>
      <c r="W80" s="92">
        <f>'Bureau de vote'!Y154</f>
        <v>1</v>
      </c>
      <c r="X80" s="92">
        <f>'Bureau de vote'!Z154</f>
        <v>0</v>
      </c>
      <c r="Y80" s="96">
        <f>'Bureau de vote'!AA154</f>
        <v>2</v>
      </c>
      <c r="Z80" s="97">
        <f>'Bureau de vote'!AB154</f>
        <v>0</v>
      </c>
      <c r="AA80" s="92">
        <f>'Bureau de vote'!AC154</f>
        <v>36</v>
      </c>
      <c r="AB80" s="92">
        <f>'Bureau de vote'!AD154</f>
        <v>0</v>
      </c>
      <c r="AC80" s="96">
        <f>'Bureau de vote'!AE154</f>
        <v>8</v>
      </c>
      <c r="AD80" s="97">
        <f>'Bureau de vote'!AF154</f>
        <v>0</v>
      </c>
      <c r="AE80" s="96">
        <f>'Bureau de vote'!AG154</f>
        <v>173</v>
      </c>
      <c r="AF80" s="97">
        <f>'Bureau de vote'!AH154</f>
        <v>0</v>
      </c>
    </row>
    <row r="81" spans="1:32" x14ac:dyDescent="0.15">
      <c r="A81" s="96" t="str">
        <f>'Bureau de vote'!C155</f>
        <v>Papeete</v>
      </c>
      <c r="B81" s="92">
        <f>'Bureau de vote'!D155</f>
        <v>3</v>
      </c>
      <c r="C81" s="92">
        <f>'Bureau de vote'!E155</f>
        <v>1039</v>
      </c>
      <c r="D81" s="92">
        <f>'Bureau de vote'!F155</f>
        <v>650</v>
      </c>
      <c r="E81" s="92">
        <f>'Bureau de vote'!G155</f>
        <v>389</v>
      </c>
      <c r="F81" s="194">
        <f>'Bureau de vote'!H155</f>
        <v>37.44</v>
      </c>
      <c r="G81" s="92">
        <f>'Bureau de vote'!I155</f>
        <v>0</v>
      </c>
      <c r="H81" s="194">
        <f>'Bureau de vote'!J155</f>
        <v>0</v>
      </c>
      <c r="I81" s="92">
        <f>'Bureau de vote'!K155</f>
        <v>31</v>
      </c>
      <c r="J81" s="97">
        <f>'Bureau de vote'!L155</f>
        <v>358</v>
      </c>
      <c r="K81" s="92">
        <f>'Bureau de vote'!M155</f>
        <v>7</v>
      </c>
      <c r="L81" s="92">
        <f>'Bureau de vote'!N155</f>
        <v>0</v>
      </c>
      <c r="M81" s="96">
        <f>'Bureau de vote'!O155</f>
        <v>102</v>
      </c>
      <c r="N81" s="97">
        <f>'Bureau de vote'!P155</f>
        <v>0</v>
      </c>
      <c r="O81" s="92">
        <f>'Bureau de vote'!Q155</f>
        <v>72</v>
      </c>
      <c r="P81" s="92">
        <f>'Bureau de vote'!R155</f>
        <v>0</v>
      </c>
      <c r="Q81" s="96">
        <f>'Bureau de vote'!S155</f>
        <v>14</v>
      </c>
      <c r="R81" s="97">
        <f>'Bureau de vote'!T155</f>
        <v>0</v>
      </c>
      <c r="S81" s="92">
        <f>'Bureau de vote'!U155</f>
        <v>1</v>
      </c>
      <c r="T81" s="92">
        <f>'Bureau de vote'!V155</f>
        <v>0</v>
      </c>
      <c r="U81" s="96">
        <f>'Bureau de vote'!W155</f>
        <v>3</v>
      </c>
      <c r="V81" s="97">
        <f>'Bureau de vote'!X155</f>
        <v>0</v>
      </c>
      <c r="W81" s="92">
        <f>'Bureau de vote'!Y155</f>
        <v>0</v>
      </c>
      <c r="X81" s="92">
        <f>'Bureau de vote'!Z155</f>
        <v>0</v>
      </c>
      <c r="Y81" s="96">
        <f>'Bureau de vote'!AA155</f>
        <v>4</v>
      </c>
      <c r="Z81" s="97">
        <f>'Bureau de vote'!AB155</f>
        <v>0</v>
      </c>
      <c r="AA81" s="92">
        <f>'Bureau de vote'!AC155</f>
        <v>32</v>
      </c>
      <c r="AB81" s="92">
        <f>'Bureau de vote'!AD155</f>
        <v>0</v>
      </c>
      <c r="AC81" s="96">
        <f>'Bureau de vote'!AE155</f>
        <v>7</v>
      </c>
      <c r="AD81" s="97">
        <f>'Bureau de vote'!AF155</f>
        <v>0</v>
      </c>
      <c r="AE81" s="96">
        <f>'Bureau de vote'!AG155</f>
        <v>116</v>
      </c>
      <c r="AF81" s="97">
        <f>'Bureau de vote'!AH155</f>
        <v>0</v>
      </c>
    </row>
    <row r="82" spans="1:32" x14ac:dyDescent="0.15">
      <c r="A82" s="96" t="str">
        <f>'Bureau de vote'!C156</f>
        <v>Papeete</v>
      </c>
      <c r="B82" s="92">
        <f>'Bureau de vote'!D156</f>
        <v>4</v>
      </c>
      <c r="C82" s="92">
        <f>'Bureau de vote'!E156</f>
        <v>1523</v>
      </c>
      <c r="D82" s="92">
        <f>'Bureau de vote'!F156</f>
        <v>998</v>
      </c>
      <c r="E82" s="92">
        <f>'Bureau de vote'!G156</f>
        <v>525</v>
      </c>
      <c r="F82" s="194">
        <f>'Bureau de vote'!H156</f>
        <v>34.47</v>
      </c>
      <c r="G82" s="92">
        <f>'Bureau de vote'!I156</f>
        <v>0</v>
      </c>
      <c r="H82" s="194">
        <f>'Bureau de vote'!J156</f>
        <v>0</v>
      </c>
      <c r="I82" s="92">
        <f>'Bureau de vote'!K156</f>
        <v>35</v>
      </c>
      <c r="J82" s="97">
        <f>'Bureau de vote'!L156</f>
        <v>490</v>
      </c>
      <c r="K82" s="92">
        <f>'Bureau de vote'!M156</f>
        <v>14</v>
      </c>
      <c r="L82" s="92">
        <f>'Bureau de vote'!N156</f>
        <v>0</v>
      </c>
      <c r="M82" s="96">
        <f>'Bureau de vote'!O156</f>
        <v>140</v>
      </c>
      <c r="N82" s="97">
        <f>'Bureau de vote'!P156</f>
        <v>0</v>
      </c>
      <c r="O82" s="92">
        <f>'Bureau de vote'!Q156</f>
        <v>94</v>
      </c>
      <c r="P82" s="92">
        <f>'Bureau de vote'!R156</f>
        <v>0</v>
      </c>
      <c r="Q82" s="96">
        <f>'Bureau de vote'!S156</f>
        <v>11</v>
      </c>
      <c r="R82" s="97">
        <f>'Bureau de vote'!T156</f>
        <v>0</v>
      </c>
      <c r="S82" s="92">
        <f>'Bureau de vote'!U156</f>
        <v>7</v>
      </c>
      <c r="T82" s="92">
        <f>'Bureau de vote'!V156</f>
        <v>0</v>
      </c>
      <c r="U82" s="96">
        <f>'Bureau de vote'!W156</f>
        <v>11</v>
      </c>
      <c r="V82" s="97">
        <f>'Bureau de vote'!X156</f>
        <v>0</v>
      </c>
      <c r="W82" s="92">
        <f>'Bureau de vote'!Y156</f>
        <v>2</v>
      </c>
      <c r="X82" s="92">
        <f>'Bureau de vote'!Z156</f>
        <v>0</v>
      </c>
      <c r="Y82" s="96">
        <f>'Bureau de vote'!AA156</f>
        <v>7</v>
      </c>
      <c r="Z82" s="97">
        <f>'Bureau de vote'!AB156</f>
        <v>0</v>
      </c>
      <c r="AA82" s="92">
        <f>'Bureau de vote'!AC156</f>
        <v>44</v>
      </c>
      <c r="AB82" s="92">
        <f>'Bureau de vote'!AD156</f>
        <v>0</v>
      </c>
      <c r="AC82" s="96">
        <f>'Bureau de vote'!AE156</f>
        <v>12</v>
      </c>
      <c r="AD82" s="97">
        <f>'Bureau de vote'!AF156</f>
        <v>0</v>
      </c>
      <c r="AE82" s="96">
        <f>'Bureau de vote'!AG156</f>
        <v>148</v>
      </c>
      <c r="AF82" s="97">
        <f>'Bureau de vote'!AH156</f>
        <v>0</v>
      </c>
    </row>
    <row r="83" spans="1:32" x14ac:dyDescent="0.15">
      <c r="A83" s="96" t="str">
        <f>'Bureau de vote'!C157</f>
        <v>Papeete</v>
      </c>
      <c r="B83" s="92">
        <f>'Bureau de vote'!D157</f>
        <v>5</v>
      </c>
      <c r="C83" s="92">
        <f>'Bureau de vote'!E157</f>
        <v>1120</v>
      </c>
      <c r="D83" s="92">
        <f>'Bureau de vote'!F157</f>
        <v>709</v>
      </c>
      <c r="E83" s="92">
        <f>'Bureau de vote'!G157</f>
        <v>411</v>
      </c>
      <c r="F83" s="194">
        <f>'Bureau de vote'!H157</f>
        <v>36.700000000000003</v>
      </c>
      <c r="G83" s="92">
        <f>'Bureau de vote'!I157</f>
        <v>10</v>
      </c>
      <c r="H83" s="194">
        <f>'Bureau de vote'!J157</f>
        <v>0</v>
      </c>
      <c r="I83" s="92">
        <f>'Bureau de vote'!K157</f>
        <v>18</v>
      </c>
      <c r="J83" s="97">
        <f>'Bureau de vote'!L157</f>
        <v>383</v>
      </c>
      <c r="K83" s="92">
        <f>'Bureau de vote'!M157</f>
        <v>11</v>
      </c>
      <c r="L83" s="92">
        <f>'Bureau de vote'!N157</f>
        <v>0</v>
      </c>
      <c r="M83" s="96">
        <f>'Bureau de vote'!O157</f>
        <v>112</v>
      </c>
      <c r="N83" s="97">
        <f>'Bureau de vote'!P157</f>
        <v>0</v>
      </c>
      <c r="O83" s="92">
        <f>'Bureau de vote'!Q157</f>
        <v>60</v>
      </c>
      <c r="P83" s="92">
        <f>'Bureau de vote'!R157</f>
        <v>0</v>
      </c>
      <c r="Q83" s="96">
        <f>'Bureau de vote'!S157</f>
        <v>15</v>
      </c>
      <c r="R83" s="97">
        <f>'Bureau de vote'!T157</f>
        <v>0</v>
      </c>
      <c r="S83" s="92">
        <f>'Bureau de vote'!U157</f>
        <v>3</v>
      </c>
      <c r="T83" s="92">
        <f>'Bureau de vote'!V157</f>
        <v>0</v>
      </c>
      <c r="U83" s="96">
        <f>'Bureau de vote'!W157</f>
        <v>2</v>
      </c>
      <c r="V83" s="97">
        <f>'Bureau de vote'!X157</f>
        <v>0</v>
      </c>
      <c r="W83" s="92">
        <f>'Bureau de vote'!Y157</f>
        <v>2</v>
      </c>
      <c r="X83" s="92">
        <f>'Bureau de vote'!Z157</f>
        <v>0</v>
      </c>
      <c r="Y83" s="96">
        <f>'Bureau de vote'!AA157</f>
        <v>7</v>
      </c>
      <c r="Z83" s="97">
        <f>'Bureau de vote'!AB157</f>
        <v>0</v>
      </c>
      <c r="AA83" s="92">
        <f>'Bureau de vote'!AC157</f>
        <v>34</v>
      </c>
      <c r="AB83" s="92">
        <f>'Bureau de vote'!AD157</f>
        <v>0</v>
      </c>
      <c r="AC83" s="96">
        <f>'Bureau de vote'!AE157</f>
        <v>7</v>
      </c>
      <c r="AD83" s="97">
        <f>'Bureau de vote'!AF157</f>
        <v>0</v>
      </c>
      <c r="AE83" s="96">
        <f>'Bureau de vote'!AG157</f>
        <v>130</v>
      </c>
      <c r="AF83" s="97">
        <f>'Bureau de vote'!AH157</f>
        <v>0</v>
      </c>
    </row>
    <row r="84" spans="1:32" x14ac:dyDescent="0.15">
      <c r="A84" s="96" t="str">
        <f>'Bureau de vote'!C158</f>
        <v>Papeete</v>
      </c>
      <c r="B84" s="92">
        <f>'Bureau de vote'!D158</f>
        <v>6</v>
      </c>
      <c r="C84" s="92">
        <f>'Bureau de vote'!E158</f>
        <v>1295</v>
      </c>
      <c r="D84" s="92">
        <f>'Bureau de vote'!F158</f>
        <v>757</v>
      </c>
      <c r="E84" s="92">
        <f>'Bureau de vote'!G158</f>
        <v>538</v>
      </c>
      <c r="F84" s="194">
        <f>'Bureau de vote'!H158</f>
        <v>41.54</v>
      </c>
      <c r="G84" s="92">
        <f>'Bureau de vote'!I158</f>
        <v>27</v>
      </c>
      <c r="H84" s="194">
        <f>'Bureau de vote'!J158</f>
        <v>0</v>
      </c>
      <c r="I84" s="92">
        <f>'Bureau de vote'!K158</f>
        <v>16</v>
      </c>
      <c r="J84" s="97">
        <f>'Bureau de vote'!L158</f>
        <v>495</v>
      </c>
      <c r="K84" s="92">
        <f>'Bureau de vote'!M158</f>
        <v>12</v>
      </c>
      <c r="L84" s="92">
        <f>'Bureau de vote'!N158</f>
        <v>0</v>
      </c>
      <c r="M84" s="96">
        <f>'Bureau de vote'!O158</f>
        <v>131</v>
      </c>
      <c r="N84" s="97">
        <f>'Bureau de vote'!P158</f>
        <v>0</v>
      </c>
      <c r="O84" s="92">
        <f>'Bureau de vote'!Q158</f>
        <v>97</v>
      </c>
      <c r="P84" s="92">
        <f>'Bureau de vote'!R158</f>
        <v>0</v>
      </c>
      <c r="Q84" s="96">
        <f>'Bureau de vote'!S158</f>
        <v>14</v>
      </c>
      <c r="R84" s="97">
        <f>'Bureau de vote'!T158</f>
        <v>0</v>
      </c>
      <c r="S84" s="92">
        <f>'Bureau de vote'!U158</f>
        <v>5</v>
      </c>
      <c r="T84" s="92">
        <f>'Bureau de vote'!V158</f>
        <v>0</v>
      </c>
      <c r="U84" s="96">
        <f>'Bureau de vote'!W158</f>
        <v>6</v>
      </c>
      <c r="V84" s="97">
        <f>'Bureau de vote'!X158</f>
        <v>0</v>
      </c>
      <c r="W84" s="92">
        <f>'Bureau de vote'!Y158</f>
        <v>1</v>
      </c>
      <c r="X84" s="92">
        <f>'Bureau de vote'!Z158</f>
        <v>0</v>
      </c>
      <c r="Y84" s="96">
        <f>'Bureau de vote'!AA158</f>
        <v>3</v>
      </c>
      <c r="Z84" s="97">
        <f>'Bureau de vote'!AB158</f>
        <v>0</v>
      </c>
      <c r="AA84" s="92">
        <f>'Bureau de vote'!AC158</f>
        <v>30</v>
      </c>
      <c r="AB84" s="92">
        <f>'Bureau de vote'!AD158</f>
        <v>0</v>
      </c>
      <c r="AC84" s="96">
        <f>'Bureau de vote'!AE158</f>
        <v>11</v>
      </c>
      <c r="AD84" s="97">
        <f>'Bureau de vote'!AF158</f>
        <v>0</v>
      </c>
      <c r="AE84" s="96">
        <f>'Bureau de vote'!AG158</f>
        <v>185</v>
      </c>
      <c r="AF84" s="97">
        <f>'Bureau de vote'!AH158</f>
        <v>0</v>
      </c>
    </row>
    <row r="85" spans="1:32" x14ac:dyDescent="0.15">
      <c r="A85" s="96" t="str">
        <f>'Bureau de vote'!C159</f>
        <v>Papeete</v>
      </c>
      <c r="B85" s="92">
        <f>'Bureau de vote'!D159</f>
        <v>7</v>
      </c>
      <c r="C85" s="92">
        <f>'Bureau de vote'!E159</f>
        <v>1270</v>
      </c>
      <c r="D85" s="92">
        <f>'Bureau de vote'!F159</f>
        <v>725</v>
      </c>
      <c r="E85" s="92">
        <f>'Bureau de vote'!G159</f>
        <v>545</v>
      </c>
      <c r="F85" s="194">
        <f>'Bureau de vote'!H159</f>
        <v>42.91</v>
      </c>
      <c r="G85" s="92">
        <f>'Bureau de vote'!I159</f>
        <v>22</v>
      </c>
      <c r="H85" s="194">
        <f>'Bureau de vote'!J159</f>
        <v>0</v>
      </c>
      <c r="I85" s="92">
        <f>'Bureau de vote'!K159</f>
        <v>28</v>
      </c>
      <c r="J85" s="97">
        <f>'Bureau de vote'!L159</f>
        <v>495</v>
      </c>
      <c r="K85" s="92">
        <f>'Bureau de vote'!M159</f>
        <v>4</v>
      </c>
      <c r="L85" s="92">
        <f>'Bureau de vote'!N159</f>
        <v>0</v>
      </c>
      <c r="M85" s="96">
        <f>'Bureau de vote'!O159</f>
        <v>149</v>
      </c>
      <c r="N85" s="97">
        <f>'Bureau de vote'!P159</f>
        <v>0</v>
      </c>
      <c r="O85" s="92">
        <f>'Bureau de vote'!Q159</f>
        <v>66</v>
      </c>
      <c r="P85" s="92">
        <f>'Bureau de vote'!R159</f>
        <v>0</v>
      </c>
      <c r="Q85" s="96">
        <f>'Bureau de vote'!S159</f>
        <v>11</v>
      </c>
      <c r="R85" s="97">
        <f>'Bureau de vote'!T159</f>
        <v>0</v>
      </c>
      <c r="S85" s="92">
        <f>'Bureau de vote'!U159</f>
        <v>5</v>
      </c>
      <c r="T85" s="92">
        <f>'Bureau de vote'!V159</f>
        <v>0</v>
      </c>
      <c r="U85" s="96">
        <f>'Bureau de vote'!W159</f>
        <v>5</v>
      </c>
      <c r="V85" s="97">
        <f>'Bureau de vote'!X159</f>
        <v>0</v>
      </c>
      <c r="W85" s="92">
        <f>'Bureau de vote'!Y159</f>
        <v>1</v>
      </c>
      <c r="X85" s="92">
        <f>'Bureau de vote'!Z159</f>
        <v>0</v>
      </c>
      <c r="Y85" s="96">
        <f>'Bureau de vote'!AA159</f>
        <v>3</v>
      </c>
      <c r="Z85" s="97">
        <f>'Bureau de vote'!AB159</f>
        <v>0</v>
      </c>
      <c r="AA85" s="92">
        <f>'Bureau de vote'!AC159</f>
        <v>29</v>
      </c>
      <c r="AB85" s="92">
        <f>'Bureau de vote'!AD159</f>
        <v>0</v>
      </c>
      <c r="AC85" s="96">
        <f>'Bureau de vote'!AE159</f>
        <v>6</v>
      </c>
      <c r="AD85" s="97">
        <f>'Bureau de vote'!AF159</f>
        <v>0</v>
      </c>
      <c r="AE85" s="96">
        <f>'Bureau de vote'!AG159</f>
        <v>216</v>
      </c>
      <c r="AF85" s="97">
        <f>'Bureau de vote'!AH159</f>
        <v>0</v>
      </c>
    </row>
    <row r="86" spans="1:32" x14ac:dyDescent="0.15">
      <c r="A86" s="96" t="str">
        <f>'Bureau de vote'!C160</f>
        <v>Papeete</v>
      </c>
      <c r="B86" s="92">
        <f>'Bureau de vote'!D160</f>
        <v>8</v>
      </c>
      <c r="C86" s="92">
        <f>'Bureau de vote'!E160</f>
        <v>1077</v>
      </c>
      <c r="D86" s="92">
        <f>'Bureau de vote'!F160</f>
        <v>652</v>
      </c>
      <c r="E86" s="92">
        <f>'Bureau de vote'!G160</f>
        <v>425</v>
      </c>
      <c r="F86" s="194">
        <f>'Bureau de vote'!H160</f>
        <v>39.46</v>
      </c>
      <c r="G86" s="92">
        <f>'Bureau de vote'!I160</f>
        <v>15</v>
      </c>
      <c r="H86" s="194">
        <f>'Bureau de vote'!J160</f>
        <v>0</v>
      </c>
      <c r="I86" s="92">
        <f>'Bureau de vote'!K160</f>
        <v>15</v>
      </c>
      <c r="J86" s="97">
        <f>'Bureau de vote'!L160</f>
        <v>395</v>
      </c>
      <c r="K86" s="92">
        <f>'Bureau de vote'!M160</f>
        <v>6</v>
      </c>
      <c r="L86" s="92">
        <f>'Bureau de vote'!N160</f>
        <v>0</v>
      </c>
      <c r="M86" s="96">
        <f>'Bureau de vote'!O160</f>
        <v>123</v>
      </c>
      <c r="N86" s="97">
        <f>'Bureau de vote'!P160</f>
        <v>0</v>
      </c>
      <c r="O86" s="92">
        <f>'Bureau de vote'!Q160</f>
        <v>80</v>
      </c>
      <c r="P86" s="92">
        <f>'Bureau de vote'!R160</f>
        <v>0</v>
      </c>
      <c r="Q86" s="96">
        <f>'Bureau de vote'!S160</f>
        <v>14</v>
      </c>
      <c r="R86" s="97">
        <f>'Bureau de vote'!T160</f>
        <v>0</v>
      </c>
      <c r="S86" s="92">
        <f>'Bureau de vote'!U160</f>
        <v>7</v>
      </c>
      <c r="T86" s="92">
        <f>'Bureau de vote'!V160</f>
        <v>0</v>
      </c>
      <c r="U86" s="96">
        <f>'Bureau de vote'!W160</f>
        <v>3</v>
      </c>
      <c r="V86" s="97">
        <f>'Bureau de vote'!X160</f>
        <v>0</v>
      </c>
      <c r="W86" s="92">
        <f>'Bureau de vote'!Y160</f>
        <v>1</v>
      </c>
      <c r="X86" s="92">
        <f>'Bureau de vote'!Z160</f>
        <v>0</v>
      </c>
      <c r="Y86" s="96">
        <f>'Bureau de vote'!AA160</f>
        <v>0</v>
      </c>
      <c r="Z86" s="97">
        <f>'Bureau de vote'!AB160</f>
        <v>0</v>
      </c>
      <c r="AA86" s="92">
        <f>'Bureau de vote'!AC160</f>
        <v>31</v>
      </c>
      <c r="AB86" s="92">
        <f>'Bureau de vote'!AD160</f>
        <v>0</v>
      </c>
      <c r="AC86" s="96">
        <f>'Bureau de vote'!AE160</f>
        <v>8</v>
      </c>
      <c r="AD86" s="97">
        <f>'Bureau de vote'!AF160</f>
        <v>0</v>
      </c>
      <c r="AE86" s="96">
        <f>'Bureau de vote'!AG160</f>
        <v>122</v>
      </c>
      <c r="AF86" s="97">
        <f>'Bureau de vote'!AH160</f>
        <v>0</v>
      </c>
    </row>
    <row r="87" spans="1:32" x14ac:dyDescent="0.15">
      <c r="A87" s="96" t="str">
        <f>'Bureau de vote'!C161</f>
        <v>Papeete</v>
      </c>
      <c r="B87" s="92">
        <f>'Bureau de vote'!D161</f>
        <v>9</v>
      </c>
      <c r="C87" s="92">
        <f>'Bureau de vote'!E161</f>
        <v>1089</v>
      </c>
      <c r="D87" s="92">
        <f>'Bureau de vote'!F161</f>
        <v>693</v>
      </c>
      <c r="E87" s="92">
        <f>'Bureau de vote'!G161</f>
        <v>396</v>
      </c>
      <c r="F87" s="194">
        <f>'Bureau de vote'!H161</f>
        <v>36.36</v>
      </c>
      <c r="G87" s="92">
        <f>'Bureau de vote'!I161</f>
        <v>11</v>
      </c>
      <c r="H87" s="194">
        <f>'Bureau de vote'!J161</f>
        <v>0</v>
      </c>
      <c r="I87" s="92">
        <f>'Bureau de vote'!K161</f>
        <v>5</v>
      </c>
      <c r="J87" s="97">
        <f>'Bureau de vote'!L161</f>
        <v>380</v>
      </c>
      <c r="K87" s="92">
        <f>'Bureau de vote'!M161</f>
        <v>4</v>
      </c>
      <c r="L87" s="92">
        <f>'Bureau de vote'!N161</f>
        <v>0</v>
      </c>
      <c r="M87" s="96">
        <f>'Bureau de vote'!O161</f>
        <v>124</v>
      </c>
      <c r="N87" s="97">
        <f>'Bureau de vote'!P161</f>
        <v>0</v>
      </c>
      <c r="O87" s="92">
        <f>'Bureau de vote'!Q161</f>
        <v>45</v>
      </c>
      <c r="P87" s="92">
        <f>'Bureau de vote'!R161</f>
        <v>0</v>
      </c>
      <c r="Q87" s="96">
        <f>'Bureau de vote'!S161</f>
        <v>13</v>
      </c>
      <c r="R87" s="97">
        <f>'Bureau de vote'!T161</f>
        <v>0</v>
      </c>
      <c r="S87" s="92">
        <f>'Bureau de vote'!U161</f>
        <v>4</v>
      </c>
      <c r="T87" s="92">
        <f>'Bureau de vote'!V161</f>
        <v>0</v>
      </c>
      <c r="U87" s="96">
        <f>'Bureau de vote'!W161</f>
        <v>6</v>
      </c>
      <c r="V87" s="97">
        <f>'Bureau de vote'!X161</f>
        <v>0</v>
      </c>
      <c r="W87" s="92">
        <f>'Bureau de vote'!Y161</f>
        <v>2</v>
      </c>
      <c r="X87" s="92">
        <f>'Bureau de vote'!Z161</f>
        <v>0</v>
      </c>
      <c r="Y87" s="96">
        <f>'Bureau de vote'!AA161</f>
        <v>1</v>
      </c>
      <c r="Z87" s="97">
        <f>'Bureau de vote'!AB161</f>
        <v>0</v>
      </c>
      <c r="AA87" s="92">
        <f>'Bureau de vote'!AC161</f>
        <v>19</v>
      </c>
      <c r="AB87" s="92">
        <f>'Bureau de vote'!AD161</f>
        <v>0</v>
      </c>
      <c r="AC87" s="96">
        <f>'Bureau de vote'!AE161</f>
        <v>3</v>
      </c>
      <c r="AD87" s="97">
        <f>'Bureau de vote'!AF161</f>
        <v>0</v>
      </c>
      <c r="AE87" s="96">
        <f>'Bureau de vote'!AG161</f>
        <v>159</v>
      </c>
      <c r="AF87" s="97">
        <f>'Bureau de vote'!AH161</f>
        <v>0</v>
      </c>
    </row>
    <row r="88" spans="1:32" x14ac:dyDescent="0.15">
      <c r="A88" s="96" t="str">
        <f>'Bureau de vote'!C162</f>
        <v>Papeete</v>
      </c>
      <c r="B88" s="92">
        <f>'Bureau de vote'!D162</f>
        <v>10</v>
      </c>
      <c r="C88" s="92">
        <f>'Bureau de vote'!E162</f>
        <v>1463</v>
      </c>
      <c r="D88" s="92">
        <f>'Bureau de vote'!F162</f>
        <v>851</v>
      </c>
      <c r="E88" s="92">
        <f>'Bureau de vote'!G162</f>
        <v>612</v>
      </c>
      <c r="F88" s="194">
        <f>'Bureau de vote'!H162</f>
        <v>41.83</v>
      </c>
      <c r="G88" s="92">
        <f>'Bureau de vote'!I162</f>
        <v>11</v>
      </c>
      <c r="H88" s="194">
        <f>'Bureau de vote'!J162</f>
        <v>0</v>
      </c>
      <c r="I88" s="92">
        <f>'Bureau de vote'!K162</f>
        <v>12</v>
      </c>
      <c r="J88" s="97">
        <f>'Bureau de vote'!L162</f>
        <v>589</v>
      </c>
      <c r="K88" s="92">
        <f>'Bureau de vote'!M162</f>
        <v>15</v>
      </c>
      <c r="L88" s="92">
        <f>'Bureau de vote'!N162</f>
        <v>0</v>
      </c>
      <c r="M88" s="96">
        <f>'Bureau de vote'!O162</f>
        <v>168</v>
      </c>
      <c r="N88" s="97">
        <f>'Bureau de vote'!P162</f>
        <v>0</v>
      </c>
      <c r="O88" s="92">
        <f>'Bureau de vote'!Q162</f>
        <v>131</v>
      </c>
      <c r="P88" s="92">
        <f>'Bureau de vote'!R162</f>
        <v>0</v>
      </c>
      <c r="Q88" s="96">
        <f>'Bureau de vote'!S162</f>
        <v>20</v>
      </c>
      <c r="R88" s="97">
        <f>'Bureau de vote'!T162</f>
        <v>0</v>
      </c>
      <c r="S88" s="92">
        <f>'Bureau de vote'!U162</f>
        <v>4</v>
      </c>
      <c r="T88" s="92">
        <f>'Bureau de vote'!V162</f>
        <v>0</v>
      </c>
      <c r="U88" s="96">
        <f>'Bureau de vote'!W162</f>
        <v>6</v>
      </c>
      <c r="V88" s="97">
        <f>'Bureau de vote'!X162</f>
        <v>0</v>
      </c>
      <c r="W88" s="92">
        <f>'Bureau de vote'!Y162</f>
        <v>3</v>
      </c>
      <c r="X88" s="92">
        <f>'Bureau de vote'!Z162</f>
        <v>0</v>
      </c>
      <c r="Y88" s="96">
        <f>'Bureau de vote'!AA162</f>
        <v>6</v>
      </c>
      <c r="Z88" s="97">
        <f>'Bureau de vote'!AB162</f>
        <v>0</v>
      </c>
      <c r="AA88" s="92">
        <f>'Bureau de vote'!AC162</f>
        <v>45</v>
      </c>
      <c r="AB88" s="92">
        <f>'Bureau de vote'!AD162</f>
        <v>0</v>
      </c>
      <c r="AC88" s="96">
        <f>'Bureau de vote'!AE162</f>
        <v>15</v>
      </c>
      <c r="AD88" s="97">
        <f>'Bureau de vote'!AF162</f>
        <v>0</v>
      </c>
      <c r="AE88" s="96">
        <f>'Bureau de vote'!AG162</f>
        <v>176</v>
      </c>
      <c r="AF88" s="97">
        <f>'Bureau de vote'!AH162</f>
        <v>0</v>
      </c>
    </row>
    <row r="89" spans="1:32" x14ac:dyDescent="0.15">
      <c r="A89" s="96" t="str">
        <f>'Bureau de vote'!C163</f>
        <v>Papeete</v>
      </c>
      <c r="B89" s="92">
        <f>'Bureau de vote'!D163</f>
        <v>11</v>
      </c>
      <c r="C89" s="92">
        <f>'Bureau de vote'!E163</f>
        <v>1402</v>
      </c>
      <c r="D89" s="92">
        <f>'Bureau de vote'!F163</f>
        <v>844</v>
      </c>
      <c r="E89" s="92">
        <f>'Bureau de vote'!G163</f>
        <v>558</v>
      </c>
      <c r="F89" s="194">
        <f>'Bureau de vote'!H163</f>
        <v>39.799999999999997</v>
      </c>
      <c r="G89" s="92">
        <f>'Bureau de vote'!I163</f>
        <v>23</v>
      </c>
      <c r="H89" s="194">
        <f>'Bureau de vote'!J163</f>
        <v>0</v>
      </c>
      <c r="I89" s="92">
        <f>'Bureau de vote'!K163</f>
        <v>14</v>
      </c>
      <c r="J89" s="97">
        <f>'Bureau de vote'!L163</f>
        <v>521</v>
      </c>
      <c r="K89" s="92">
        <f>'Bureau de vote'!M163</f>
        <v>12</v>
      </c>
      <c r="L89" s="92">
        <f>'Bureau de vote'!N163</f>
        <v>0</v>
      </c>
      <c r="M89" s="96">
        <f>'Bureau de vote'!O163</f>
        <v>153</v>
      </c>
      <c r="N89" s="97">
        <f>'Bureau de vote'!P163</f>
        <v>0</v>
      </c>
      <c r="O89" s="92">
        <f>'Bureau de vote'!Q163</f>
        <v>101</v>
      </c>
      <c r="P89" s="92">
        <f>'Bureau de vote'!R163</f>
        <v>0</v>
      </c>
      <c r="Q89" s="96">
        <f>'Bureau de vote'!S163</f>
        <v>14</v>
      </c>
      <c r="R89" s="97">
        <f>'Bureau de vote'!T163</f>
        <v>0</v>
      </c>
      <c r="S89" s="92">
        <f>'Bureau de vote'!U163</f>
        <v>4</v>
      </c>
      <c r="T89" s="92">
        <f>'Bureau de vote'!V163</f>
        <v>0</v>
      </c>
      <c r="U89" s="96">
        <f>'Bureau de vote'!W163</f>
        <v>4</v>
      </c>
      <c r="V89" s="97">
        <f>'Bureau de vote'!X163</f>
        <v>0</v>
      </c>
      <c r="W89" s="92">
        <f>'Bureau de vote'!Y163</f>
        <v>1</v>
      </c>
      <c r="X89" s="92">
        <f>'Bureau de vote'!Z163</f>
        <v>0</v>
      </c>
      <c r="Y89" s="96">
        <f>'Bureau de vote'!AA163</f>
        <v>2</v>
      </c>
      <c r="Z89" s="97">
        <f>'Bureau de vote'!AB163</f>
        <v>0</v>
      </c>
      <c r="AA89" s="92">
        <f>'Bureau de vote'!AC163</f>
        <v>30</v>
      </c>
      <c r="AB89" s="92">
        <f>'Bureau de vote'!AD163</f>
        <v>0</v>
      </c>
      <c r="AC89" s="96">
        <f>'Bureau de vote'!AE163</f>
        <v>9</v>
      </c>
      <c r="AD89" s="97">
        <f>'Bureau de vote'!AF163</f>
        <v>0</v>
      </c>
      <c r="AE89" s="96">
        <f>'Bureau de vote'!AG163</f>
        <v>191</v>
      </c>
      <c r="AF89" s="97">
        <f>'Bureau de vote'!AH163</f>
        <v>0</v>
      </c>
    </row>
    <row r="90" spans="1:32" x14ac:dyDescent="0.15">
      <c r="A90" s="96" t="str">
        <f>'Bureau de vote'!C164</f>
        <v>Papeete</v>
      </c>
      <c r="B90" s="92">
        <f>'Bureau de vote'!D164</f>
        <v>12</v>
      </c>
      <c r="C90" s="92">
        <f>'Bureau de vote'!E164</f>
        <v>1491</v>
      </c>
      <c r="D90" s="92">
        <f>'Bureau de vote'!F164</f>
        <v>774</v>
      </c>
      <c r="E90" s="92">
        <f>'Bureau de vote'!G164</f>
        <v>717</v>
      </c>
      <c r="F90" s="194">
        <f>'Bureau de vote'!H164</f>
        <v>48.09</v>
      </c>
      <c r="G90" s="92">
        <f>'Bureau de vote'!I164</f>
        <v>19</v>
      </c>
      <c r="H90" s="194">
        <f>'Bureau de vote'!J164</f>
        <v>0</v>
      </c>
      <c r="I90" s="92">
        <f>'Bureau de vote'!K164</f>
        <v>5</v>
      </c>
      <c r="J90" s="97">
        <f>'Bureau de vote'!L164</f>
        <v>693</v>
      </c>
      <c r="K90" s="92">
        <f>'Bureau de vote'!M164</f>
        <v>25</v>
      </c>
      <c r="L90" s="92">
        <f>'Bureau de vote'!N164</f>
        <v>0</v>
      </c>
      <c r="M90" s="96">
        <f>'Bureau de vote'!O164</f>
        <v>174</v>
      </c>
      <c r="N90" s="97">
        <f>'Bureau de vote'!P164</f>
        <v>0</v>
      </c>
      <c r="O90" s="92">
        <f>'Bureau de vote'!Q164</f>
        <v>150</v>
      </c>
      <c r="P90" s="92">
        <f>'Bureau de vote'!R164</f>
        <v>0</v>
      </c>
      <c r="Q90" s="96">
        <f>'Bureau de vote'!S164</f>
        <v>30</v>
      </c>
      <c r="R90" s="97">
        <f>'Bureau de vote'!T164</f>
        <v>0</v>
      </c>
      <c r="S90" s="92">
        <f>'Bureau de vote'!U164</f>
        <v>5</v>
      </c>
      <c r="T90" s="92">
        <f>'Bureau de vote'!V164</f>
        <v>0</v>
      </c>
      <c r="U90" s="96">
        <f>'Bureau de vote'!W164</f>
        <v>8</v>
      </c>
      <c r="V90" s="97">
        <f>'Bureau de vote'!X164</f>
        <v>0</v>
      </c>
      <c r="W90" s="92">
        <f>'Bureau de vote'!Y164</f>
        <v>2</v>
      </c>
      <c r="X90" s="92">
        <f>'Bureau de vote'!Z164</f>
        <v>0</v>
      </c>
      <c r="Y90" s="96">
        <f>'Bureau de vote'!AA164</f>
        <v>10</v>
      </c>
      <c r="Z90" s="97">
        <f>'Bureau de vote'!AB164</f>
        <v>0</v>
      </c>
      <c r="AA90" s="92">
        <f>'Bureau de vote'!AC164</f>
        <v>61</v>
      </c>
      <c r="AB90" s="92">
        <f>'Bureau de vote'!AD164</f>
        <v>0</v>
      </c>
      <c r="AC90" s="96">
        <f>'Bureau de vote'!AE164</f>
        <v>25</v>
      </c>
      <c r="AD90" s="97">
        <f>'Bureau de vote'!AF164</f>
        <v>0</v>
      </c>
      <c r="AE90" s="96">
        <f>'Bureau de vote'!AG164</f>
        <v>203</v>
      </c>
      <c r="AF90" s="97">
        <f>'Bureau de vote'!AH164</f>
        <v>0</v>
      </c>
    </row>
    <row r="91" spans="1:32" x14ac:dyDescent="0.15">
      <c r="A91" s="96" t="str">
        <f>'Bureau de vote'!C165</f>
        <v>Papeete</v>
      </c>
      <c r="B91" s="92">
        <f>'Bureau de vote'!D165</f>
        <v>13</v>
      </c>
      <c r="C91" s="92">
        <f>'Bureau de vote'!E165</f>
        <v>1062</v>
      </c>
      <c r="D91" s="92">
        <f>'Bureau de vote'!F165</f>
        <v>584</v>
      </c>
      <c r="E91" s="92">
        <f>'Bureau de vote'!G165</f>
        <v>478</v>
      </c>
      <c r="F91" s="194">
        <f>'Bureau de vote'!H165</f>
        <v>45.01</v>
      </c>
      <c r="G91" s="92">
        <f>'Bureau de vote'!I165</f>
        <v>13</v>
      </c>
      <c r="H91" s="194">
        <f>'Bureau de vote'!J165</f>
        <v>0</v>
      </c>
      <c r="I91" s="92">
        <f>'Bureau de vote'!K165</f>
        <v>7</v>
      </c>
      <c r="J91" s="97">
        <f>'Bureau de vote'!L165</f>
        <v>458</v>
      </c>
      <c r="K91" s="92">
        <f>'Bureau de vote'!M165</f>
        <v>17</v>
      </c>
      <c r="L91" s="92">
        <f>'Bureau de vote'!N165</f>
        <v>0</v>
      </c>
      <c r="M91" s="96">
        <f>'Bureau de vote'!O165</f>
        <v>81</v>
      </c>
      <c r="N91" s="97">
        <f>'Bureau de vote'!P165</f>
        <v>0</v>
      </c>
      <c r="O91" s="92">
        <f>'Bureau de vote'!Q165</f>
        <v>105</v>
      </c>
      <c r="P91" s="92">
        <f>'Bureau de vote'!R165</f>
        <v>0</v>
      </c>
      <c r="Q91" s="96">
        <f>'Bureau de vote'!S165</f>
        <v>23</v>
      </c>
      <c r="R91" s="97">
        <f>'Bureau de vote'!T165</f>
        <v>0</v>
      </c>
      <c r="S91" s="92">
        <f>'Bureau de vote'!U165</f>
        <v>5</v>
      </c>
      <c r="T91" s="92">
        <f>'Bureau de vote'!V165</f>
        <v>0</v>
      </c>
      <c r="U91" s="96">
        <f>'Bureau de vote'!W165</f>
        <v>2</v>
      </c>
      <c r="V91" s="97">
        <f>'Bureau de vote'!X165</f>
        <v>0</v>
      </c>
      <c r="W91" s="92">
        <f>'Bureau de vote'!Y165</f>
        <v>2</v>
      </c>
      <c r="X91" s="92">
        <f>'Bureau de vote'!Z165</f>
        <v>0</v>
      </c>
      <c r="Y91" s="96">
        <f>'Bureau de vote'!AA165</f>
        <v>1</v>
      </c>
      <c r="Z91" s="97">
        <f>'Bureau de vote'!AB165</f>
        <v>0</v>
      </c>
      <c r="AA91" s="92">
        <f>'Bureau de vote'!AC165</f>
        <v>70</v>
      </c>
      <c r="AB91" s="92">
        <f>'Bureau de vote'!AD165</f>
        <v>0</v>
      </c>
      <c r="AC91" s="96">
        <f>'Bureau de vote'!AE165</f>
        <v>9</v>
      </c>
      <c r="AD91" s="97">
        <f>'Bureau de vote'!AF165</f>
        <v>0</v>
      </c>
      <c r="AE91" s="96">
        <f>'Bureau de vote'!AG165</f>
        <v>143</v>
      </c>
      <c r="AF91" s="97">
        <f>'Bureau de vote'!AH165</f>
        <v>0</v>
      </c>
    </row>
    <row r="92" spans="1:32" x14ac:dyDescent="0.15">
      <c r="A92" s="96" t="str">
        <f>'Bureau de vote'!C166</f>
        <v>Papeete</v>
      </c>
      <c r="B92" s="92">
        <f>'Bureau de vote'!D166</f>
        <v>14</v>
      </c>
      <c r="C92" s="92">
        <f>'Bureau de vote'!E166</f>
        <v>1488</v>
      </c>
      <c r="D92" s="92">
        <f>'Bureau de vote'!F166</f>
        <v>819</v>
      </c>
      <c r="E92" s="92">
        <f>'Bureau de vote'!G166</f>
        <v>669</v>
      </c>
      <c r="F92" s="194">
        <f>'Bureau de vote'!H166</f>
        <v>44.96</v>
      </c>
      <c r="G92" s="92">
        <f>'Bureau de vote'!I166</f>
        <v>15</v>
      </c>
      <c r="H92" s="194">
        <f>'Bureau de vote'!J166</f>
        <v>0</v>
      </c>
      <c r="I92" s="92">
        <f>'Bureau de vote'!K166</f>
        <v>7</v>
      </c>
      <c r="J92" s="97">
        <f>'Bureau de vote'!L166</f>
        <v>647</v>
      </c>
      <c r="K92" s="92">
        <f>'Bureau de vote'!M166</f>
        <v>23</v>
      </c>
      <c r="L92" s="92">
        <f>'Bureau de vote'!N166</f>
        <v>0</v>
      </c>
      <c r="M92" s="96">
        <f>'Bureau de vote'!O166</f>
        <v>169</v>
      </c>
      <c r="N92" s="97">
        <f>'Bureau de vote'!P166</f>
        <v>0</v>
      </c>
      <c r="O92" s="92">
        <f>'Bureau de vote'!Q166</f>
        <v>130</v>
      </c>
      <c r="P92" s="92">
        <f>'Bureau de vote'!R166</f>
        <v>0</v>
      </c>
      <c r="Q92" s="96">
        <f>'Bureau de vote'!S166</f>
        <v>28</v>
      </c>
      <c r="R92" s="97">
        <f>'Bureau de vote'!T166</f>
        <v>0</v>
      </c>
      <c r="S92" s="92">
        <f>'Bureau de vote'!U166</f>
        <v>2</v>
      </c>
      <c r="T92" s="92">
        <f>'Bureau de vote'!V166</f>
        <v>0</v>
      </c>
      <c r="U92" s="96">
        <f>'Bureau de vote'!W166</f>
        <v>8</v>
      </c>
      <c r="V92" s="97">
        <f>'Bureau de vote'!X166</f>
        <v>0</v>
      </c>
      <c r="W92" s="92">
        <f>'Bureau de vote'!Y166</f>
        <v>2</v>
      </c>
      <c r="X92" s="92">
        <f>'Bureau de vote'!Z166</f>
        <v>0</v>
      </c>
      <c r="Y92" s="96">
        <f>'Bureau de vote'!AA166</f>
        <v>3</v>
      </c>
      <c r="Z92" s="97">
        <f>'Bureau de vote'!AB166</f>
        <v>0</v>
      </c>
      <c r="AA92" s="92">
        <f>'Bureau de vote'!AC166</f>
        <v>68</v>
      </c>
      <c r="AB92" s="92">
        <f>'Bureau de vote'!AD166</f>
        <v>0</v>
      </c>
      <c r="AC92" s="96">
        <f>'Bureau de vote'!AE166</f>
        <v>8</v>
      </c>
      <c r="AD92" s="97">
        <f>'Bureau de vote'!AF166</f>
        <v>0</v>
      </c>
      <c r="AE92" s="96">
        <f>'Bureau de vote'!AG166</f>
        <v>206</v>
      </c>
      <c r="AF92" s="97">
        <f>'Bureau de vote'!AH166</f>
        <v>0</v>
      </c>
    </row>
    <row r="93" spans="1:32" x14ac:dyDescent="0.15">
      <c r="A93" s="96" t="str">
        <f>'Bureau de vote'!C167</f>
        <v>Papeete</v>
      </c>
      <c r="B93" s="92">
        <f>'Bureau de vote'!D167</f>
        <v>15</v>
      </c>
      <c r="C93" s="92">
        <f>'Bureau de vote'!E167</f>
        <v>1440</v>
      </c>
      <c r="D93" s="92">
        <f>'Bureau de vote'!F167</f>
        <v>860</v>
      </c>
      <c r="E93" s="92">
        <f>'Bureau de vote'!G167</f>
        <v>580</v>
      </c>
      <c r="F93" s="194">
        <f>'Bureau de vote'!H167</f>
        <v>40.28</v>
      </c>
      <c r="G93" s="92">
        <f>'Bureau de vote'!I167</f>
        <v>32</v>
      </c>
      <c r="H93" s="194">
        <f>'Bureau de vote'!J167</f>
        <v>0</v>
      </c>
      <c r="I93" s="92">
        <f>'Bureau de vote'!K167</f>
        <v>9</v>
      </c>
      <c r="J93" s="97">
        <f>'Bureau de vote'!L167</f>
        <v>539</v>
      </c>
      <c r="K93" s="92">
        <f>'Bureau de vote'!M167</f>
        <v>10</v>
      </c>
      <c r="L93" s="92">
        <f>'Bureau de vote'!N167</f>
        <v>0</v>
      </c>
      <c r="M93" s="96">
        <f>'Bureau de vote'!O167</f>
        <v>169</v>
      </c>
      <c r="N93" s="97">
        <f>'Bureau de vote'!P167</f>
        <v>0</v>
      </c>
      <c r="O93" s="92">
        <f>'Bureau de vote'!Q167</f>
        <v>102</v>
      </c>
      <c r="P93" s="92">
        <f>'Bureau de vote'!R167</f>
        <v>0</v>
      </c>
      <c r="Q93" s="96">
        <f>'Bureau de vote'!S167</f>
        <v>28</v>
      </c>
      <c r="R93" s="97">
        <f>'Bureau de vote'!T167</f>
        <v>0</v>
      </c>
      <c r="S93" s="92">
        <f>'Bureau de vote'!U167</f>
        <v>8</v>
      </c>
      <c r="T93" s="92">
        <f>'Bureau de vote'!V167</f>
        <v>0</v>
      </c>
      <c r="U93" s="96">
        <f>'Bureau de vote'!W167</f>
        <v>3</v>
      </c>
      <c r="V93" s="97">
        <f>'Bureau de vote'!X167</f>
        <v>0</v>
      </c>
      <c r="W93" s="92">
        <f>'Bureau de vote'!Y167</f>
        <v>1</v>
      </c>
      <c r="X93" s="92">
        <f>'Bureau de vote'!Z167</f>
        <v>0</v>
      </c>
      <c r="Y93" s="96">
        <f>'Bureau de vote'!AA167</f>
        <v>2</v>
      </c>
      <c r="Z93" s="97">
        <f>'Bureau de vote'!AB167</f>
        <v>0</v>
      </c>
      <c r="AA93" s="92">
        <f>'Bureau de vote'!AC167</f>
        <v>71</v>
      </c>
      <c r="AB93" s="92">
        <f>'Bureau de vote'!AD167</f>
        <v>0</v>
      </c>
      <c r="AC93" s="96">
        <f>'Bureau de vote'!AE167</f>
        <v>7</v>
      </c>
      <c r="AD93" s="97">
        <f>'Bureau de vote'!AF167</f>
        <v>0</v>
      </c>
      <c r="AE93" s="96">
        <f>'Bureau de vote'!AG167</f>
        <v>138</v>
      </c>
      <c r="AF93" s="97">
        <f>'Bureau de vote'!AH167</f>
        <v>0</v>
      </c>
    </row>
    <row r="94" spans="1:32" x14ac:dyDescent="0.15">
      <c r="A94" s="94" t="str">
        <f>'Bureau de vote'!C168</f>
        <v>PIRAE</v>
      </c>
      <c r="B94" s="91"/>
      <c r="C94" s="91">
        <f>'Bureau de vote'!E168</f>
        <v>11063</v>
      </c>
      <c r="D94" s="91">
        <f>'Bureau de vote'!F168</f>
        <v>6072</v>
      </c>
      <c r="E94" s="91">
        <f>'Bureau de vote'!G168</f>
        <v>4991</v>
      </c>
      <c r="F94" s="122">
        <f>'Bureau de vote'!H168</f>
        <v>0.45114345114345117</v>
      </c>
      <c r="G94" s="91">
        <f>'Bureau de vote'!I168</f>
        <v>9</v>
      </c>
      <c r="H94" s="122">
        <f>'Bureau de vote'!J168</f>
        <v>8.135225526529874E-4</v>
      </c>
      <c r="I94" s="91">
        <f>'Bureau de vote'!K168</f>
        <v>245</v>
      </c>
      <c r="J94" s="95">
        <f>'Bureau de vote'!L168</f>
        <v>4737</v>
      </c>
      <c r="K94" s="91">
        <f>'Bureau de vote'!M168</f>
        <v>124</v>
      </c>
      <c r="L94" s="219">
        <f>'Bureau de vote'!N168</f>
        <v>2.6176905214270636E-2</v>
      </c>
      <c r="M94" s="94">
        <f>'Bureau de vote'!O168</f>
        <v>1291</v>
      </c>
      <c r="N94" s="220">
        <f>'Bureau de vote'!P168</f>
        <v>0.27253535993244671</v>
      </c>
      <c r="O94" s="91">
        <f>'Bureau de vote'!Q168</f>
        <v>704</v>
      </c>
      <c r="P94" s="219">
        <f>'Bureau de vote'!R168</f>
        <v>0.14861726831327846</v>
      </c>
      <c r="Q94" s="94">
        <f>'Bureau de vote'!S168</f>
        <v>149</v>
      </c>
      <c r="R94" s="220">
        <f>'Bureau de vote'!T168</f>
        <v>3.1454507071986493E-2</v>
      </c>
      <c r="S94" s="91">
        <f>'Bureau de vote'!U168</f>
        <v>43</v>
      </c>
      <c r="T94" s="219">
        <f>'Bureau de vote'!V168</f>
        <v>9.0774751952712694E-3</v>
      </c>
      <c r="U94" s="94">
        <f>'Bureau de vote'!W168</f>
        <v>48</v>
      </c>
      <c r="V94" s="220">
        <f>'Bureau de vote'!X168</f>
        <v>1.013299556681444E-2</v>
      </c>
      <c r="W94" s="91">
        <f>'Bureau de vote'!Y168</f>
        <v>17</v>
      </c>
      <c r="X94" s="219">
        <f>'Bureau de vote'!Z168</f>
        <v>3.5887692632467806E-3</v>
      </c>
      <c r="Y94" s="94">
        <f>'Bureau de vote'!AA168</f>
        <v>36</v>
      </c>
      <c r="Z94" s="220">
        <f>'Bureau de vote'!AB168</f>
        <v>7.5997466751108293E-3</v>
      </c>
      <c r="AA94" s="91">
        <f>'Bureau de vote'!AC168</f>
        <v>417</v>
      </c>
      <c r="AB94" s="219">
        <f>'Bureau de vote'!AD168</f>
        <v>8.8030398986700439E-2</v>
      </c>
      <c r="AC94" s="94">
        <f>'Bureau de vote'!AE168</f>
        <v>71</v>
      </c>
      <c r="AD94" s="220">
        <f>'Bureau de vote'!AF168</f>
        <v>1.4988389275913025E-2</v>
      </c>
      <c r="AE94" s="94">
        <f>'Bureau de vote'!AG168</f>
        <v>1837</v>
      </c>
      <c r="AF94" s="220">
        <f>'Bureau de vote'!AH168</f>
        <v>0.38779818450496095</v>
      </c>
    </row>
    <row r="95" spans="1:32" x14ac:dyDescent="0.15">
      <c r="A95" s="96" t="str">
        <f>'Bureau de vote'!C169</f>
        <v>Pirae</v>
      </c>
      <c r="B95" s="92">
        <f>'Bureau de vote'!D169</f>
        <v>1</v>
      </c>
      <c r="C95" s="92">
        <f>'Bureau de vote'!E169</f>
        <v>1185</v>
      </c>
      <c r="D95" s="92">
        <f>'Bureau de vote'!F169</f>
        <v>653</v>
      </c>
      <c r="E95" s="92">
        <f>'Bureau de vote'!G169</f>
        <v>532</v>
      </c>
      <c r="F95" s="194">
        <f>'Bureau de vote'!H169</f>
        <v>44.89</v>
      </c>
      <c r="G95" s="92">
        <f>'Bureau de vote'!I169</f>
        <v>0</v>
      </c>
      <c r="H95" s="194">
        <f>'Bureau de vote'!J169</f>
        <v>0</v>
      </c>
      <c r="I95" s="92">
        <f>'Bureau de vote'!K169</f>
        <v>33</v>
      </c>
      <c r="J95" s="97">
        <f>'Bureau de vote'!L169</f>
        <v>499</v>
      </c>
      <c r="K95" s="92">
        <f>'Bureau de vote'!M169</f>
        <v>17</v>
      </c>
      <c r="L95" s="92">
        <f>'Bureau de vote'!N169</f>
        <v>0</v>
      </c>
      <c r="M95" s="96">
        <f>'Bureau de vote'!O169</f>
        <v>164</v>
      </c>
      <c r="N95" s="97">
        <f>'Bureau de vote'!P169</f>
        <v>0</v>
      </c>
      <c r="O95" s="92">
        <f>'Bureau de vote'!Q169</f>
        <v>69</v>
      </c>
      <c r="P95" s="92">
        <f>'Bureau de vote'!R169</f>
        <v>0</v>
      </c>
      <c r="Q95" s="96">
        <f>'Bureau de vote'!S169</f>
        <v>8</v>
      </c>
      <c r="R95" s="97">
        <f>'Bureau de vote'!T169</f>
        <v>0</v>
      </c>
      <c r="S95" s="92">
        <f>'Bureau de vote'!U169</f>
        <v>6</v>
      </c>
      <c r="T95" s="92">
        <f>'Bureau de vote'!V169</f>
        <v>0</v>
      </c>
      <c r="U95" s="96">
        <f>'Bureau de vote'!W169</f>
        <v>3</v>
      </c>
      <c r="V95" s="97">
        <f>'Bureau de vote'!X169</f>
        <v>0</v>
      </c>
      <c r="W95" s="92">
        <f>'Bureau de vote'!Y169</f>
        <v>2</v>
      </c>
      <c r="X95" s="92">
        <f>'Bureau de vote'!Z169</f>
        <v>0</v>
      </c>
      <c r="Y95" s="96">
        <f>'Bureau de vote'!AA169</f>
        <v>5</v>
      </c>
      <c r="Z95" s="97">
        <f>'Bureau de vote'!AB169</f>
        <v>0</v>
      </c>
      <c r="AA95" s="92">
        <f>'Bureau de vote'!AC169</f>
        <v>45</v>
      </c>
      <c r="AB95" s="92">
        <f>'Bureau de vote'!AD169</f>
        <v>0</v>
      </c>
      <c r="AC95" s="96">
        <f>'Bureau de vote'!AE169</f>
        <v>5</v>
      </c>
      <c r="AD95" s="97">
        <f>'Bureau de vote'!AF169</f>
        <v>0</v>
      </c>
      <c r="AE95" s="96">
        <f>'Bureau de vote'!AG169</f>
        <v>175</v>
      </c>
      <c r="AF95" s="97">
        <f>'Bureau de vote'!AH169</f>
        <v>0</v>
      </c>
    </row>
    <row r="96" spans="1:32" x14ac:dyDescent="0.15">
      <c r="A96" s="96" t="str">
        <f>'Bureau de vote'!C170</f>
        <v>Pirae</v>
      </c>
      <c r="B96" s="92">
        <f>'Bureau de vote'!D170</f>
        <v>2</v>
      </c>
      <c r="C96" s="92">
        <f>'Bureau de vote'!E170</f>
        <v>1052</v>
      </c>
      <c r="D96" s="92">
        <f>'Bureau de vote'!F170</f>
        <v>654</v>
      </c>
      <c r="E96" s="92">
        <f>'Bureau de vote'!G170</f>
        <v>398</v>
      </c>
      <c r="F96" s="194">
        <f>'Bureau de vote'!H170</f>
        <v>37.83</v>
      </c>
      <c r="G96" s="92">
        <f>'Bureau de vote'!I170</f>
        <v>9</v>
      </c>
      <c r="H96" s="194">
        <f>'Bureau de vote'!J170</f>
        <v>0</v>
      </c>
      <c r="I96" s="92">
        <f>'Bureau de vote'!K170</f>
        <v>10</v>
      </c>
      <c r="J96" s="97">
        <f>'Bureau de vote'!L170</f>
        <v>379</v>
      </c>
      <c r="K96" s="92">
        <f>'Bureau de vote'!M170</f>
        <v>7</v>
      </c>
      <c r="L96" s="92">
        <f>'Bureau de vote'!N170</f>
        <v>0</v>
      </c>
      <c r="M96" s="96">
        <f>'Bureau de vote'!O170</f>
        <v>126</v>
      </c>
      <c r="N96" s="97">
        <f>'Bureau de vote'!P170</f>
        <v>0</v>
      </c>
      <c r="O96" s="92">
        <f>'Bureau de vote'!Q170</f>
        <v>36</v>
      </c>
      <c r="P96" s="92">
        <f>'Bureau de vote'!R170</f>
        <v>0</v>
      </c>
      <c r="Q96" s="96">
        <f>'Bureau de vote'!S170</f>
        <v>9</v>
      </c>
      <c r="R96" s="97">
        <f>'Bureau de vote'!T170</f>
        <v>0</v>
      </c>
      <c r="S96" s="92">
        <f>'Bureau de vote'!U170</f>
        <v>5</v>
      </c>
      <c r="T96" s="92">
        <f>'Bureau de vote'!V170</f>
        <v>0</v>
      </c>
      <c r="U96" s="96">
        <f>'Bureau de vote'!W170</f>
        <v>8</v>
      </c>
      <c r="V96" s="97">
        <f>'Bureau de vote'!X170</f>
        <v>0</v>
      </c>
      <c r="W96" s="92">
        <f>'Bureau de vote'!Y170</f>
        <v>2</v>
      </c>
      <c r="X96" s="92">
        <f>'Bureau de vote'!Z170</f>
        <v>0</v>
      </c>
      <c r="Y96" s="96">
        <f>'Bureau de vote'!AA170</f>
        <v>1</v>
      </c>
      <c r="Z96" s="97">
        <f>'Bureau de vote'!AB170</f>
        <v>0</v>
      </c>
      <c r="AA96" s="92">
        <f>'Bureau de vote'!AC170</f>
        <v>22</v>
      </c>
      <c r="AB96" s="92">
        <f>'Bureau de vote'!AD170</f>
        <v>0</v>
      </c>
      <c r="AC96" s="96">
        <f>'Bureau de vote'!AE170</f>
        <v>5</v>
      </c>
      <c r="AD96" s="97">
        <f>'Bureau de vote'!AF170</f>
        <v>0</v>
      </c>
      <c r="AE96" s="96">
        <f>'Bureau de vote'!AG170</f>
        <v>158</v>
      </c>
      <c r="AF96" s="97">
        <f>'Bureau de vote'!AH170</f>
        <v>0</v>
      </c>
    </row>
    <row r="97" spans="1:32" x14ac:dyDescent="0.15">
      <c r="A97" s="96" t="str">
        <f>'Bureau de vote'!C171</f>
        <v>Pirae</v>
      </c>
      <c r="B97" s="92">
        <f>'Bureau de vote'!D171</f>
        <v>3</v>
      </c>
      <c r="C97" s="92">
        <f>'Bureau de vote'!E171</f>
        <v>926</v>
      </c>
      <c r="D97" s="92">
        <f>'Bureau de vote'!F171</f>
        <v>444</v>
      </c>
      <c r="E97" s="92">
        <f>'Bureau de vote'!G171</f>
        <v>482</v>
      </c>
      <c r="F97" s="194">
        <f>'Bureau de vote'!H171</f>
        <v>52.05</v>
      </c>
      <c r="G97" s="92">
        <f>'Bureau de vote'!I171</f>
        <v>0</v>
      </c>
      <c r="H97" s="194">
        <f>'Bureau de vote'!J171</f>
        <v>0</v>
      </c>
      <c r="I97" s="92">
        <f>'Bureau de vote'!K171</f>
        <v>14</v>
      </c>
      <c r="J97" s="97">
        <f>'Bureau de vote'!L171</f>
        <v>468</v>
      </c>
      <c r="K97" s="92">
        <f>'Bureau de vote'!M171</f>
        <v>9</v>
      </c>
      <c r="L97" s="92">
        <f>'Bureau de vote'!N171</f>
        <v>0</v>
      </c>
      <c r="M97" s="96">
        <f>'Bureau de vote'!O171</f>
        <v>80</v>
      </c>
      <c r="N97" s="97">
        <f>'Bureau de vote'!P171</f>
        <v>0</v>
      </c>
      <c r="O97" s="92">
        <f>'Bureau de vote'!Q171</f>
        <v>106</v>
      </c>
      <c r="P97" s="92">
        <f>'Bureau de vote'!R171</f>
        <v>0</v>
      </c>
      <c r="Q97" s="96">
        <f>'Bureau de vote'!S171</f>
        <v>11</v>
      </c>
      <c r="R97" s="97">
        <f>'Bureau de vote'!T171</f>
        <v>0</v>
      </c>
      <c r="S97" s="92">
        <f>'Bureau de vote'!U171</f>
        <v>2</v>
      </c>
      <c r="T97" s="92">
        <f>'Bureau de vote'!V171</f>
        <v>0</v>
      </c>
      <c r="U97" s="96">
        <f>'Bureau de vote'!W171</f>
        <v>6</v>
      </c>
      <c r="V97" s="97">
        <f>'Bureau de vote'!X171</f>
        <v>0</v>
      </c>
      <c r="W97" s="92">
        <f>'Bureau de vote'!Y171</f>
        <v>0</v>
      </c>
      <c r="X97" s="92">
        <f>'Bureau de vote'!Z171</f>
        <v>0</v>
      </c>
      <c r="Y97" s="96">
        <f>'Bureau de vote'!AA171</f>
        <v>1</v>
      </c>
      <c r="Z97" s="97">
        <f>'Bureau de vote'!AB171</f>
        <v>0</v>
      </c>
      <c r="AA97" s="92">
        <f>'Bureau de vote'!AC171</f>
        <v>47</v>
      </c>
      <c r="AB97" s="92">
        <f>'Bureau de vote'!AD171</f>
        <v>0</v>
      </c>
      <c r="AC97" s="96">
        <f>'Bureau de vote'!AE171</f>
        <v>11</v>
      </c>
      <c r="AD97" s="97">
        <f>'Bureau de vote'!AF171</f>
        <v>0</v>
      </c>
      <c r="AE97" s="96">
        <f>'Bureau de vote'!AG171</f>
        <v>195</v>
      </c>
      <c r="AF97" s="97">
        <f>'Bureau de vote'!AH171</f>
        <v>0</v>
      </c>
    </row>
    <row r="98" spans="1:32" x14ac:dyDescent="0.15">
      <c r="A98" s="96" t="str">
        <f>'Bureau de vote'!C172</f>
        <v>Pirae</v>
      </c>
      <c r="B98" s="92">
        <f>'Bureau de vote'!D172</f>
        <v>4</v>
      </c>
      <c r="C98" s="92">
        <f>'Bureau de vote'!E172</f>
        <v>981</v>
      </c>
      <c r="D98" s="92">
        <f>'Bureau de vote'!F172</f>
        <v>484</v>
      </c>
      <c r="E98" s="92">
        <f>'Bureau de vote'!G172</f>
        <v>497</v>
      </c>
      <c r="F98" s="194">
        <f>'Bureau de vote'!H172</f>
        <v>50.66</v>
      </c>
      <c r="G98" s="92">
        <f>'Bureau de vote'!I172</f>
        <v>0</v>
      </c>
      <c r="H98" s="194">
        <f>'Bureau de vote'!J172</f>
        <v>0</v>
      </c>
      <c r="I98" s="92">
        <f>'Bureau de vote'!K172</f>
        <v>26</v>
      </c>
      <c r="J98" s="97">
        <f>'Bureau de vote'!L172</f>
        <v>471</v>
      </c>
      <c r="K98" s="92">
        <f>'Bureau de vote'!M172</f>
        <v>12</v>
      </c>
      <c r="L98" s="92">
        <f>'Bureau de vote'!N172</f>
        <v>0</v>
      </c>
      <c r="M98" s="96">
        <f>'Bureau de vote'!O172</f>
        <v>121</v>
      </c>
      <c r="N98" s="97">
        <f>'Bureau de vote'!P172</f>
        <v>0</v>
      </c>
      <c r="O98" s="92">
        <f>'Bureau de vote'!Q172</f>
        <v>78</v>
      </c>
      <c r="P98" s="92">
        <f>'Bureau de vote'!R172</f>
        <v>0</v>
      </c>
      <c r="Q98" s="96">
        <f>'Bureau de vote'!S172</f>
        <v>22</v>
      </c>
      <c r="R98" s="97">
        <f>'Bureau de vote'!T172</f>
        <v>0</v>
      </c>
      <c r="S98" s="92">
        <f>'Bureau de vote'!U172</f>
        <v>2</v>
      </c>
      <c r="T98" s="92">
        <f>'Bureau de vote'!V172</f>
        <v>0</v>
      </c>
      <c r="U98" s="96">
        <f>'Bureau de vote'!W172</f>
        <v>4</v>
      </c>
      <c r="V98" s="97">
        <f>'Bureau de vote'!X172</f>
        <v>0</v>
      </c>
      <c r="W98" s="92">
        <f>'Bureau de vote'!Y172</f>
        <v>4</v>
      </c>
      <c r="X98" s="92">
        <f>'Bureau de vote'!Z172</f>
        <v>0</v>
      </c>
      <c r="Y98" s="96">
        <f>'Bureau de vote'!AA172</f>
        <v>7</v>
      </c>
      <c r="Z98" s="97">
        <f>'Bureau de vote'!AB172</f>
        <v>0</v>
      </c>
      <c r="AA98" s="92">
        <f>'Bureau de vote'!AC172</f>
        <v>46</v>
      </c>
      <c r="AB98" s="92">
        <f>'Bureau de vote'!AD172</f>
        <v>0</v>
      </c>
      <c r="AC98" s="96">
        <f>'Bureau de vote'!AE172</f>
        <v>14</v>
      </c>
      <c r="AD98" s="97">
        <f>'Bureau de vote'!AF172</f>
        <v>0</v>
      </c>
      <c r="AE98" s="96">
        <f>'Bureau de vote'!AG172</f>
        <v>161</v>
      </c>
      <c r="AF98" s="97">
        <f>'Bureau de vote'!AH172</f>
        <v>0</v>
      </c>
    </row>
    <row r="99" spans="1:32" x14ac:dyDescent="0.15">
      <c r="A99" s="96" t="str">
        <f>'Bureau de vote'!C173</f>
        <v>Pirae</v>
      </c>
      <c r="B99" s="92">
        <f>'Bureau de vote'!D173</f>
        <v>5</v>
      </c>
      <c r="C99" s="92">
        <f>'Bureau de vote'!E173</f>
        <v>1192</v>
      </c>
      <c r="D99" s="92">
        <f>'Bureau de vote'!F173</f>
        <v>662</v>
      </c>
      <c r="E99" s="92">
        <f>'Bureau de vote'!G173</f>
        <v>530</v>
      </c>
      <c r="F99" s="194">
        <f>'Bureau de vote'!H173</f>
        <v>44.46</v>
      </c>
      <c r="G99" s="92">
        <f>'Bureau de vote'!I173</f>
        <v>0</v>
      </c>
      <c r="H99" s="194">
        <f>'Bureau de vote'!J173</f>
        <v>0</v>
      </c>
      <c r="I99" s="92">
        <f>'Bureau de vote'!K173</f>
        <v>27</v>
      </c>
      <c r="J99" s="97">
        <f>'Bureau de vote'!L173</f>
        <v>503</v>
      </c>
      <c r="K99" s="92">
        <f>'Bureau de vote'!M173</f>
        <v>9</v>
      </c>
      <c r="L99" s="92">
        <f>'Bureau de vote'!N173</f>
        <v>0</v>
      </c>
      <c r="M99" s="96">
        <f>'Bureau de vote'!O173</f>
        <v>102</v>
      </c>
      <c r="N99" s="97">
        <f>'Bureau de vote'!P173</f>
        <v>0</v>
      </c>
      <c r="O99" s="92">
        <f>'Bureau de vote'!Q173</f>
        <v>67</v>
      </c>
      <c r="P99" s="92">
        <f>'Bureau de vote'!R173</f>
        <v>0</v>
      </c>
      <c r="Q99" s="96">
        <f>'Bureau de vote'!S173</f>
        <v>12</v>
      </c>
      <c r="R99" s="97">
        <f>'Bureau de vote'!T173</f>
        <v>0</v>
      </c>
      <c r="S99" s="92">
        <f>'Bureau de vote'!U173</f>
        <v>7</v>
      </c>
      <c r="T99" s="92">
        <f>'Bureau de vote'!V173</f>
        <v>0</v>
      </c>
      <c r="U99" s="96">
        <f>'Bureau de vote'!W173</f>
        <v>3</v>
      </c>
      <c r="V99" s="97">
        <f>'Bureau de vote'!X173</f>
        <v>0</v>
      </c>
      <c r="W99" s="92">
        <f>'Bureau de vote'!Y173</f>
        <v>1</v>
      </c>
      <c r="X99" s="92">
        <f>'Bureau de vote'!Z173</f>
        <v>0</v>
      </c>
      <c r="Y99" s="96">
        <f>'Bureau de vote'!AA173</f>
        <v>3</v>
      </c>
      <c r="Z99" s="97">
        <f>'Bureau de vote'!AB173</f>
        <v>0</v>
      </c>
      <c r="AA99" s="92">
        <f>'Bureau de vote'!AC173</f>
        <v>54</v>
      </c>
      <c r="AB99" s="92">
        <f>'Bureau de vote'!AD173</f>
        <v>0</v>
      </c>
      <c r="AC99" s="96">
        <f>'Bureau de vote'!AE173</f>
        <v>9</v>
      </c>
      <c r="AD99" s="97">
        <f>'Bureau de vote'!AF173</f>
        <v>0</v>
      </c>
      <c r="AE99" s="96">
        <f>'Bureau de vote'!AG173</f>
        <v>236</v>
      </c>
      <c r="AF99" s="97">
        <f>'Bureau de vote'!AH173</f>
        <v>0</v>
      </c>
    </row>
    <row r="100" spans="1:32" x14ac:dyDescent="0.15">
      <c r="A100" s="96" t="str">
        <f>'Bureau de vote'!C174</f>
        <v>Pirae</v>
      </c>
      <c r="B100" s="92">
        <f>'Bureau de vote'!D174</f>
        <v>6</v>
      </c>
      <c r="C100" s="92">
        <f>'Bureau de vote'!E174</f>
        <v>1194</v>
      </c>
      <c r="D100" s="92">
        <f>'Bureau de vote'!F174</f>
        <v>664</v>
      </c>
      <c r="E100" s="92">
        <f>'Bureau de vote'!G174</f>
        <v>530</v>
      </c>
      <c r="F100" s="194">
        <f>'Bureau de vote'!H174</f>
        <v>44.39</v>
      </c>
      <c r="G100" s="92">
        <f>'Bureau de vote'!I174</f>
        <v>0</v>
      </c>
      <c r="H100" s="194">
        <f>'Bureau de vote'!J174</f>
        <v>0</v>
      </c>
      <c r="I100" s="92">
        <f>'Bureau de vote'!K174</f>
        <v>40</v>
      </c>
      <c r="J100" s="97">
        <f>'Bureau de vote'!L174</f>
        <v>490</v>
      </c>
      <c r="K100" s="92">
        <f>'Bureau de vote'!M174</f>
        <v>15</v>
      </c>
      <c r="L100" s="92">
        <f>'Bureau de vote'!N174</f>
        <v>0</v>
      </c>
      <c r="M100" s="96">
        <f>'Bureau de vote'!O174</f>
        <v>131</v>
      </c>
      <c r="N100" s="97">
        <f>'Bureau de vote'!P174</f>
        <v>0</v>
      </c>
      <c r="O100" s="92">
        <f>'Bureau de vote'!Q174</f>
        <v>80</v>
      </c>
      <c r="P100" s="92">
        <f>'Bureau de vote'!R174</f>
        <v>0</v>
      </c>
      <c r="Q100" s="96">
        <f>'Bureau de vote'!S174</f>
        <v>18</v>
      </c>
      <c r="R100" s="97">
        <f>'Bureau de vote'!T174</f>
        <v>0</v>
      </c>
      <c r="S100" s="92">
        <f>'Bureau de vote'!U174</f>
        <v>9</v>
      </c>
      <c r="T100" s="92">
        <f>'Bureau de vote'!V174</f>
        <v>0</v>
      </c>
      <c r="U100" s="96">
        <f>'Bureau de vote'!W174</f>
        <v>8</v>
      </c>
      <c r="V100" s="97">
        <f>'Bureau de vote'!X174</f>
        <v>0</v>
      </c>
      <c r="W100" s="92">
        <f>'Bureau de vote'!Y174</f>
        <v>2</v>
      </c>
      <c r="X100" s="92">
        <f>'Bureau de vote'!Z174</f>
        <v>0</v>
      </c>
      <c r="Y100" s="96">
        <f>'Bureau de vote'!AA174</f>
        <v>2</v>
      </c>
      <c r="Z100" s="97">
        <f>'Bureau de vote'!AB174</f>
        <v>0</v>
      </c>
      <c r="AA100" s="92">
        <f>'Bureau de vote'!AC174</f>
        <v>42</v>
      </c>
      <c r="AB100" s="92">
        <f>'Bureau de vote'!AD174</f>
        <v>0</v>
      </c>
      <c r="AC100" s="96">
        <f>'Bureau de vote'!AE174</f>
        <v>6</v>
      </c>
      <c r="AD100" s="97">
        <f>'Bureau de vote'!AF174</f>
        <v>0</v>
      </c>
      <c r="AE100" s="96">
        <f>'Bureau de vote'!AG174</f>
        <v>177</v>
      </c>
      <c r="AF100" s="97">
        <f>'Bureau de vote'!AH174</f>
        <v>0</v>
      </c>
    </row>
    <row r="101" spans="1:32" x14ac:dyDescent="0.15">
      <c r="A101" s="96" t="str">
        <f>'Bureau de vote'!C175</f>
        <v>Pirae</v>
      </c>
      <c r="B101" s="92">
        <f>'Bureau de vote'!D175</f>
        <v>7</v>
      </c>
      <c r="C101" s="92">
        <f>'Bureau de vote'!E175</f>
        <v>1067</v>
      </c>
      <c r="D101" s="92">
        <f>'Bureau de vote'!F175</f>
        <v>568</v>
      </c>
      <c r="E101" s="92">
        <f>'Bureau de vote'!G175</f>
        <v>499</v>
      </c>
      <c r="F101" s="194">
        <f>'Bureau de vote'!H175</f>
        <v>46.77</v>
      </c>
      <c r="G101" s="92">
        <f>'Bureau de vote'!I175</f>
        <v>0</v>
      </c>
      <c r="H101" s="194">
        <f>'Bureau de vote'!J175</f>
        <v>0</v>
      </c>
      <c r="I101" s="92">
        <f>'Bureau de vote'!K175</f>
        <v>18</v>
      </c>
      <c r="J101" s="97">
        <f>'Bureau de vote'!L175</f>
        <v>481</v>
      </c>
      <c r="K101" s="92">
        <f>'Bureau de vote'!M175</f>
        <v>17</v>
      </c>
      <c r="L101" s="92">
        <f>'Bureau de vote'!N175</f>
        <v>0</v>
      </c>
      <c r="M101" s="96">
        <f>'Bureau de vote'!O175</f>
        <v>126</v>
      </c>
      <c r="N101" s="97">
        <f>'Bureau de vote'!P175</f>
        <v>0</v>
      </c>
      <c r="O101" s="92">
        <f>'Bureau de vote'!Q175</f>
        <v>69</v>
      </c>
      <c r="P101" s="92">
        <f>'Bureau de vote'!R175</f>
        <v>0</v>
      </c>
      <c r="Q101" s="96">
        <f>'Bureau de vote'!S175</f>
        <v>10</v>
      </c>
      <c r="R101" s="97">
        <f>'Bureau de vote'!T175</f>
        <v>0</v>
      </c>
      <c r="S101" s="92">
        <f>'Bureau de vote'!U175</f>
        <v>1</v>
      </c>
      <c r="T101" s="92">
        <f>'Bureau de vote'!V175</f>
        <v>0</v>
      </c>
      <c r="U101" s="96">
        <f>'Bureau de vote'!W175</f>
        <v>6</v>
      </c>
      <c r="V101" s="97">
        <f>'Bureau de vote'!X175</f>
        <v>0</v>
      </c>
      <c r="W101" s="92">
        <f>'Bureau de vote'!Y175</f>
        <v>2</v>
      </c>
      <c r="X101" s="92">
        <f>'Bureau de vote'!Z175</f>
        <v>0</v>
      </c>
      <c r="Y101" s="96">
        <f>'Bureau de vote'!AA175</f>
        <v>5</v>
      </c>
      <c r="Z101" s="97">
        <f>'Bureau de vote'!AB175</f>
        <v>0</v>
      </c>
      <c r="AA101" s="92">
        <f>'Bureau de vote'!AC175</f>
        <v>25</v>
      </c>
      <c r="AB101" s="92">
        <f>'Bureau de vote'!AD175</f>
        <v>0</v>
      </c>
      <c r="AC101" s="96">
        <f>'Bureau de vote'!AE175</f>
        <v>9</v>
      </c>
      <c r="AD101" s="97">
        <f>'Bureau de vote'!AF175</f>
        <v>0</v>
      </c>
      <c r="AE101" s="96">
        <f>'Bureau de vote'!AG175</f>
        <v>211</v>
      </c>
      <c r="AF101" s="97">
        <f>'Bureau de vote'!AH175</f>
        <v>0</v>
      </c>
    </row>
    <row r="102" spans="1:32" x14ac:dyDescent="0.15">
      <c r="A102" s="96" t="str">
        <f>'Bureau de vote'!C176</f>
        <v>Pirae</v>
      </c>
      <c r="B102" s="92">
        <f>'Bureau de vote'!D176</f>
        <v>8</v>
      </c>
      <c r="C102" s="92">
        <f>'Bureau de vote'!E176</f>
        <v>1149</v>
      </c>
      <c r="D102" s="92">
        <f>'Bureau de vote'!F176</f>
        <v>707</v>
      </c>
      <c r="E102" s="92">
        <f>'Bureau de vote'!G176</f>
        <v>442</v>
      </c>
      <c r="F102" s="194">
        <f>'Bureau de vote'!H176</f>
        <v>38.47</v>
      </c>
      <c r="G102" s="92">
        <f>'Bureau de vote'!I176</f>
        <v>0</v>
      </c>
      <c r="H102" s="194">
        <f>'Bureau de vote'!J176</f>
        <v>0</v>
      </c>
      <c r="I102" s="92">
        <f>'Bureau de vote'!K176</f>
        <v>41</v>
      </c>
      <c r="J102" s="97">
        <f>'Bureau de vote'!L176</f>
        <v>401</v>
      </c>
      <c r="K102" s="92">
        <f>'Bureau de vote'!M176</f>
        <v>10</v>
      </c>
      <c r="L102" s="92">
        <f>'Bureau de vote'!N176</f>
        <v>0</v>
      </c>
      <c r="M102" s="96">
        <f>'Bureau de vote'!O176</f>
        <v>140</v>
      </c>
      <c r="N102" s="97">
        <f>'Bureau de vote'!P176</f>
        <v>0</v>
      </c>
      <c r="O102" s="92">
        <f>'Bureau de vote'!Q176</f>
        <v>60</v>
      </c>
      <c r="P102" s="92">
        <f>'Bureau de vote'!R176</f>
        <v>0</v>
      </c>
      <c r="Q102" s="96">
        <f>'Bureau de vote'!S176</f>
        <v>10</v>
      </c>
      <c r="R102" s="97">
        <f>'Bureau de vote'!T176</f>
        <v>0</v>
      </c>
      <c r="S102" s="92">
        <f>'Bureau de vote'!U176</f>
        <v>1</v>
      </c>
      <c r="T102" s="92">
        <f>'Bureau de vote'!V176</f>
        <v>0</v>
      </c>
      <c r="U102" s="96">
        <f>'Bureau de vote'!W176</f>
        <v>6</v>
      </c>
      <c r="V102" s="97">
        <f>'Bureau de vote'!X176</f>
        <v>0</v>
      </c>
      <c r="W102" s="92">
        <f>'Bureau de vote'!Y176</f>
        <v>2</v>
      </c>
      <c r="X102" s="92">
        <f>'Bureau de vote'!Z176</f>
        <v>0</v>
      </c>
      <c r="Y102" s="96">
        <f>'Bureau de vote'!AA176</f>
        <v>4</v>
      </c>
      <c r="Z102" s="97">
        <f>'Bureau de vote'!AB176</f>
        <v>0</v>
      </c>
      <c r="AA102" s="92">
        <f>'Bureau de vote'!AC176</f>
        <v>38</v>
      </c>
      <c r="AB102" s="92">
        <f>'Bureau de vote'!AD176</f>
        <v>0</v>
      </c>
      <c r="AC102" s="96">
        <f>'Bureau de vote'!AE176</f>
        <v>4</v>
      </c>
      <c r="AD102" s="97">
        <f>'Bureau de vote'!AF176</f>
        <v>0</v>
      </c>
      <c r="AE102" s="96">
        <f>'Bureau de vote'!AG176</f>
        <v>126</v>
      </c>
      <c r="AF102" s="97">
        <f>'Bureau de vote'!AH176</f>
        <v>0</v>
      </c>
    </row>
    <row r="103" spans="1:32" x14ac:dyDescent="0.15">
      <c r="A103" s="96" t="str">
        <f>'Bureau de vote'!C177</f>
        <v>Pirae</v>
      </c>
      <c r="B103" s="92">
        <f>'Bureau de vote'!D177</f>
        <v>9</v>
      </c>
      <c r="C103" s="92">
        <f>'Bureau de vote'!E177</f>
        <v>984</v>
      </c>
      <c r="D103" s="92">
        <f>'Bureau de vote'!F177</f>
        <v>509</v>
      </c>
      <c r="E103" s="92">
        <f>'Bureau de vote'!G177</f>
        <v>475</v>
      </c>
      <c r="F103" s="194">
        <f>'Bureau de vote'!H177</f>
        <v>48.27</v>
      </c>
      <c r="G103" s="92">
        <f>'Bureau de vote'!I177</f>
        <v>0</v>
      </c>
      <c r="H103" s="194">
        <f>'Bureau de vote'!J177</f>
        <v>0</v>
      </c>
      <c r="I103" s="92">
        <f>'Bureau de vote'!K177</f>
        <v>14</v>
      </c>
      <c r="J103" s="97">
        <f>'Bureau de vote'!L177</f>
        <v>461</v>
      </c>
      <c r="K103" s="92">
        <f>'Bureau de vote'!M177</f>
        <v>9</v>
      </c>
      <c r="L103" s="92">
        <f>'Bureau de vote'!N177</f>
        <v>0</v>
      </c>
      <c r="M103" s="96">
        <f>'Bureau de vote'!O177</f>
        <v>144</v>
      </c>
      <c r="N103" s="97">
        <f>'Bureau de vote'!P177</f>
        <v>0</v>
      </c>
      <c r="O103" s="92">
        <f>'Bureau de vote'!Q177</f>
        <v>57</v>
      </c>
      <c r="P103" s="92">
        <f>'Bureau de vote'!R177</f>
        <v>0</v>
      </c>
      <c r="Q103" s="96">
        <f>'Bureau de vote'!S177</f>
        <v>17</v>
      </c>
      <c r="R103" s="97">
        <f>'Bureau de vote'!T177</f>
        <v>0</v>
      </c>
      <c r="S103" s="92">
        <f>'Bureau de vote'!U177</f>
        <v>6</v>
      </c>
      <c r="T103" s="92">
        <f>'Bureau de vote'!V177</f>
        <v>0</v>
      </c>
      <c r="U103" s="96">
        <f>'Bureau de vote'!W177</f>
        <v>1</v>
      </c>
      <c r="V103" s="97">
        <f>'Bureau de vote'!X177</f>
        <v>0</v>
      </c>
      <c r="W103" s="92">
        <f>'Bureau de vote'!Y177</f>
        <v>2</v>
      </c>
      <c r="X103" s="92">
        <f>'Bureau de vote'!Z177</f>
        <v>0</v>
      </c>
      <c r="Y103" s="96">
        <f>'Bureau de vote'!AA177</f>
        <v>2</v>
      </c>
      <c r="Z103" s="97">
        <f>'Bureau de vote'!AB177</f>
        <v>0</v>
      </c>
      <c r="AA103" s="92">
        <f>'Bureau de vote'!AC177</f>
        <v>56</v>
      </c>
      <c r="AB103" s="92">
        <f>'Bureau de vote'!AD177</f>
        <v>0</v>
      </c>
      <c r="AC103" s="96">
        <f>'Bureau de vote'!AE177</f>
        <v>6</v>
      </c>
      <c r="AD103" s="97">
        <f>'Bureau de vote'!AF177</f>
        <v>0</v>
      </c>
      <c r="AE103" s="96">
        <f>'Bureau de vote'!AG177</f>
        <v>161</v>
      </c>
      <c r="AF103" s="97">
        <f>'Bureau de vote'!AH177</f>
        <v>0</v>
      </c>
    </row>
    <row r="104" spans="1:32" x14ac:dyDescent="0.15">
      <c r="A104" s="96" t="str">
        <f>'Bureau de vote'!C178</f>
        <v>Pirae</v>
      </c>
      <c r="B104" s="92">
        <f>'Bureau de vote'!D178</f>
        <v>10</v>
      </c>
      <c r="C104" s="92">
        <f>'Bureau de vote'!E178</f>
        <v>1333</v>
      </c>
      <c r="D104" s="92">
        <f>'Bureau de vote'!F178</f>
        <v>727</v>
      </c>
      <c r="E104" s="92">
        <f>'Bureau de vote'!G178</f>
        <v>606</v>
      </c>
      <c r="F104" s="194">
        <f>'Bureau de vote'!H178</f>
        <v>45.46</v>
      </c>
      <c r="G104" s="92">
        <f>'Bureau de vote'!I178</f>
        <v>0</v>
      </c>
      <c r="H104" s="194">
        <f>'Bureau de vote'!J178</f>
        <v>0</v>
      </c>
      <c r="I104" s="92">
        <f>'Bureau de vote'!K178</f>
        <v>22</v>
      </c>
      <c r="J104" s="97">
        <f>'Bureau de vote'!L178</f>
        <v>584</v>
      </c>
      <c r="K104" s="92">
        <f>'Bureau de vote'!M178</f>
        <v>19</v>
      </c>
      <c r="L104" s="92">
        <f>'Bureau de vote'!N178</f>
        <v>0</v>
      </c>
      <c r="M104" s="96">
        <f>'Bureau de vote'!O178</f>
        <v>157</v>
      </c>
      <c r="N104" s="97">
        <f>'Bureau de vote'!P178</f>
        <v>0</v>
      </c>
      <c r="O104" s="92">
        <f>'Bureau de vote'!Q178</f>
        <v>82</v>
      </c>
      <c r="P104" s="92">
        <f>'Bureau de vote'!R178</f>
        <v>0</v>
      </c>
      <c r="Q104" s="96">
        <f>'Bureau de vote'!S178</f>
        <v>32</v>
      </c>
      <c r="R104" s="97">
        <f>'Bureau de vote'!T178</f>
        <v>0</v>
      </c>
      <c r="S104" s="92">
        <f>'Bureau de vote'!U178</f>
        <v>4</v>
      </c>
      <c r="T104" s="92">
        <f>'Bureau de vote'!V178</f>
        <v>0</v>
      </c>
      <c r="U104" s="96">
        <f>'Bureau de vote'!W178</f>
        <v>3</v>
      </c>
      <c r="V104" s="97">
        <f>'Bureau de vote'!X178</f>
        <v>0</v>
      </c>
      <c r="W104" s="92">
        <f>'Bureau de vote'!Y178</f>
        <v>0</v>
      </c>
      <c r="X104" s="92">
        <f>'Bureau de vote'!Z178</f>
        <v>0</v>
      </c>
      <c r="Y104" s="96">
        <f>'Bureau de vote'!AA178</f>
        <v>6</v>
      </c>
      <c r="Z104" s="97">
        <f>'Bureau de vote'!AB178</f>
        <v>0</v>
      </c>
      <c r="AA104" s="92">
        <f>'Bureau de vote'!AC178</f>
        <v>42</v>
      </c>
      <c r="AB104" s="92">
        <f>'Bureau de vote'!AD178</f>
        <v>0</v>
      </c>
      <c r="AC104" s="96">
        <f>'Bureau de vote'!AE178</f>
        <v>2</v>
      </c>
      <c r="AD104" s="97">
        <f>'Bureau de vote'!AF178</f>
        <v>0</v>
      </c>
      <c r="AE104" s="96">
        <f>'Bureau de vote'!AG178</f>
        <v>237</v>
      </c>
      <c r="AF104" s="97">
        <f>'Bureau de vote'!AH178</f>
        <v>0</v>
      </c>
    </row>
    <row r="105" spans="1:32" x14ac:dyDescent="0.15">
      <c r="A105" s="94" t="str">
        <f>'Bureau de vote'!C181</f>
        <v>PUNAAUIA</v>
      </c>
      <c r="B105" s="91"/>
      <c r="C105" s="91">
        <f>'Bureau de vote'!E181</f>
        <v>17842</v>
      </c>
      <c r="D105" s="91">
        <f>'Bureau de vote'!F181</f>
        <v>9078</v>
      </c>
      <c r="E105" s="91">
        <f>'Bureau de vote'!G181</f>
        <v>8764</v>
      </c>
      <c r="F105" s="122">
        <f>'Bureau de vote'!H181</f>
        <v>0.49120053805627173</v>
      </c>
      <c r="G105" s="91">
        <f>'Bureau de vote'!I181</f>
        <v>233</v>
      </c>
      <c r="H105" s="122">
        <f>'Bureau de vote'!J181</f>
        <v>1.3059074094832418E-2</v>
      </c>
      <c r="I105" s="91">
        <f>'Bureau de vote'!K181</f>
        <v>110</v>
      </c>
      <c r="J105" s="95">
        <f>'Bureau de vote'!L181</f>
        <v>8421</v>
      </c>
      <c r="K105" s="91">
        <f>'Bureau de vote'!M181</f>
        <v>237</v>
      </c>
      <c r="L105" s="219">
        <f>'Bureau de vote'!N181</f>
        <v>2.8143925899536872E-2</v>
      </c>
      <c r="M105" s="94">
        <f>'Bureau de vote'!O181</f>
        <v>2234</v>
      </c>
      <c r="N105" s="220">
        <f>'Bureau de vote'!P181</f>
        <v>0.26528915805723785</v>
      </c>
      <c r="O105" s="91">
        <f>'Bureau de vote'!Q181</f>
        <v>1561</v>
      </c>
      <c r="P105" s="219">
        <f>'Bureau de vote'!R181</f>
        <v>0.1853699085619285</v>
      </c>
      <c r="Q105" s="94">
        <f>'Bureau de vote'!S181</f>
        <v>319</v>
      </c>
      <c r="R105" s="220">
        <f>'Bureau de vote'!T181</f>
        <v>3.7881486759292246E-2</v>
      </c>
      <c r="S105" s="91">
        <f>'Bureau de vote'!U181</f>
        <v>73</v>
      </c>
      <c r="T105" s="219">
        <f>'Bureau de vote'!V181</f>
        <v>8.6688041800261247E-3</v>
      </c>
      <c r="U105" s="94">
        <f>'Bureau de vote'!W181</f>
        <v>75</v>
      </c>
      <c r="V105" s="220">
        <f>'Bureau de vote'!X181</f>
        <v>8.9063056644104032E-3</v>
      </c>
      <c r="W105" s="91">
        <f>'Bureau de vote'!Y181</f>
        <v>14</v>
      </c>
      <c r="X105" s="219">
        <f>'Bureau de vote'!Z181</f>
        <v>1.6625103906899418E-3</v>
      </c>
      <c r="Y105" s="94">
        <f>'Bureau de vote'!AA181</f>
        <v>89</v>
      </c>
      <c r="Z105" s="220">
        <f>'Bureau de vote'!AB181</f>
        <v>1.0568816055100344E-2</v>
      </c>
      <c r="AA105" s="91">
        <f>'Bureau de vote'!AC181</f>
        <v>953</v>
      </c>
      <c r="AB105" s="219">
        <f>'Bureau de vote'!AD181</f>
        <v>0.11316945730910818</v>
      </c>
      <c r="AC105" s="94">
        <f>'Bureau de vote'!AE181</f>
        <v>251</v>
      </c>
      <c r="AD105" s="220">
        <f>'Bureau de vote'!AF181</f>
        <v>2.9806436290226813E-2</v>
      </c>
      <c r="AE105" s="94">
        <f>'Bureau de vote'!AG181</f>
        <v>2615</v>
      </c>
      <c r="AF105" s="220">
        <f>'Bureau de vote'!AH181</f>
        <v>0.31053319083244268</v>
      </c>
    </row>
    <row r="106" spans="1:32" x14ac:dyDescent="0.15">
      <c r="A106" s="96" t="str">
        <f>'Bureau de vote'!C182</f>
        <v>Punaauia</v>
      </c>
      <c r="B106" s="92">
        <f>'Bureau de vote'!D182</f>
        <v>1</v>
      </c>
      <c r="C106" s="92">
        <f>'Bureau de vote'!E182</f>
        <v>1195</v>
      </c>
      <c r="D106" s="92">
        <f>'Bureau de vote'!F182</f>
        <v>580</v>
      </c>
      <c r="E106" s="92">
        <f>'Bureau de vote'!G182</f>
        <v>615</v>
      </c>
      <c r="F106" s="194">
        <f>'Bureau de vote'!H182</f>
        <v>51.46</v>
      </c>
      <c r="G106" s="92">
        <f>'Bureau de vote'!I182</f>
        <v>19</v>
      </c>
      <c r="H106" s="194">
        <f>'Bureau de vote'!J182</f>
        <v>0</v>
      </c>
      <c r="I106" s="92">
        <f>'Bureau de vote'!K182</f>
        <v>8</v>
      </c>
      <c r="J106" s="97">
        <f>'Bureau de vote'!L182</f>
        <v>588</v>
      </c>
      <c r="K106" s="92">
        <f>'Bureau de vote'!M182</f>
        <v>19</v>
      </c>
      <c r="L106" s="92">
        <f>'Bureau de vote'!N182</f>
        <v>0</v>
      </c>
      <c r="M106" s="96">
        <f>'Bureau de vote'!O182</f>
        <v>153</v>
      </c>
      <c r="N106" s="97">
        <f>'Bureau de vote'!P182</f>
        <v>0</v>
      </c>
      <c r="O106" s="92">
        <f>'Bureau de vote'!Q182</f>
        <v>131</v>
      </c>
      <c r="P106" s="92">
        <f>'Bureau de vote'!R182</f>
        <v>0</v>
      </c>
      <c r="Q106" s="96">
        <f>'Bureau de vote'!S182</f>
        <v>26</v>
      </c>
      <c r="R106" s="97">
        <f>'Bureau de vote'!T182</f>
        <v>0</v>
      </c>
      <c r="S106" s="92">
        <f>'Bureau de vote'!U182</f>
        <v>3</v>
      </c>
      <c r="T106" s="92">
        <f>'Bureau de vote'!V182</f>
        <v>0</v>
      </c>
      <c r="U106" s="96">
        <f>'Bureau de vote'!W182</f>
        <v>4</v>
      </c>
      <c r="V106" s="97">
        <f>'Bureau de vote'!X182</f>
        <v>0</v>
      </c>
      <c r="W106" s="92">
        <f>'Bureau de vote'!Y182</f>
        <v>0</v>
      </c>
      <c r="X106" s="92">
        <f>'Bureau de vote'!Z182</f>
        <v>0</v>
      </c>
      <c r="Y106" s="96">
        <f>'Bureau de vote'!AA182</f>
        <v>6</v>
      </c>
      <c r="Z106" s="97">
        <f>'Bureau de vote'!AB182</f>
        <v>0</v>
      </c>
      <c r="AA106" s="92">
        <f>'Bureau de vote'!AC182</f>
        <v>67</v>
      </c>
      <c r="AB106" s="92">
        <f>'Bureau de vote'!AD182</f>
        <v>0</v>
      </c>
      <c r="AC106" s="96">
        <f>'Bureau de vote'!AE182</f>
        <v>11</v>
      </c>
      <c r="AD106" s="97">
        <f>'Bureau de vote'!AF182</f>
        <v>0</v>
      </c>
      <c r="AE106" s="96">
        <f>'Bureau de vote'!AG182</f>
        <v>168</v>
      </c>
      <c r="AF106" s="97">
        <f>'Bureau de vote'!AH182</f>
        <v>0</v>
      </c>
    </row>
    <row r="107" spans="1:32" x14ac:dyDescent="0.15">
      <c r="A107" s="96" t="str">
        <f>'Bureau de vote'!C183</f>
        <v>Punaauia</v>
      </c>
      <c r="B107" s="92">
        <f>'Bureau de vote'!D183</f>
        <v>2</v>
      </c>
      <c r="C107" s="92">
        <f>'Bureau de vote'!E183</f>
        <v>1054</v>
      </c>
      <c r="D107" s="92">
        <f>'Bureau de vote'!F183</f>
        <v>636</v>
      </c>
      <c r="E107" s="92">
        <f>'Bureau de vote'!G183</f>
        <v>418</v>
      </c>
      <c r="F107" s="194">
        <f>'Bureau de vote'!H183</f>
        <v>39.659999999999997</v>
      </c>
      <c r="G107" s="92">
        <f>'Bureau de vote'!I183</f>
        <v>11</v>
      </c>
      <c r="H107" s="194">
        <f>'Bureau de vote'!J183</f>
        <v>0</v>
      </c>
      <c r="I107" s="92">
        <f>'Bureau de vote'!K183</f>
        <v>4</v>
      </c>
      <c r="J107" s="97">
        <f>'Bureau de vote'!L183</f>
        <v>403</v>
      </c>
      <c r="K107" s="92">
        <f>'Bureau de vote'!M183</f>
        <v>11</v>
      </c>
      <c r="L107" s="92">
        <f>'Bureau de vote'!N183</f>
        <v>0</v>
      </c>
      <c r="M107" s="96">
        <f>'Bureau de vote'!O183</f>
        <v>131</v>
      </c>
      <c r="N107" s="97">
        <f>'Bureau de vote'!P183</f>
        <v>0</v>
      </c>
      <c r="O107" s="92">
        <f>'Bureau de vote'!Q183</f>
        <v>65</v>
      </c>
      <c r="P107" s="92">
        <f>'Bureau de vote'!R183</f>
        <v>0</v>
      </c>
      <c r="Q107" s="96">
        <f>'Bureau de vote'!S183</f>
        <v>13</v>
      </c>
      <c r="R107" s="97">
        <f>'Bureau de vote'!T183</f>
        <v>0</v>
      </c>
      <c r="S107" s="92">
        <f>'Bureau de vote'!U183</f>
        <v>6</v>
      </c>
      <c r="T107" s="92">
        <f>'Bureau de vote'!V183</f>
        <v>0</v>
      </c>
      <c r="U107" s="96">
        <f>'Bureau de vote'!W183</f>
        <v>2</v>
      </c>
      <c r="V107" s="97">
        <f>'Bureau de vote'!X183</f>
        <v>0</v>
      </c>
      <c r="W107" s="92">
        <f>'Bureau de vote'!Y183</f>
        <v>0</v>
      </c>
      <c r="X107" s="92">
        <f>'Bureau de vote'!Z183</f>
        <v>0</v>
      </c>
      <c r="Y107" s="96">
        <f>'Bureau de vote'!AA183</f>
        <v>5</v>
      </c>
      <c r="Z107" s="97">
        <f>'Bureau de vote'!AB183</f>
        <v>0</v>
      </c>
      <c r="AA107" s="92">
        <f>'Bureau de vote'!AC183</f>
        <v>35</v>
      </c>
      <c r="AB107" s="92">
        <f>'Bureau de vote'!AD183</f>
        <v>0</v>
      </c>
      <c r="AC107" s="96">
        <f>'Bureau de vote'!AE183</f>
        <v>4</v>
      </c>
      <c r="AD107" s="97">
        <f>'Bureau de vote'!AF183</f>
        <v>0</v>
      </c>
      <c r="AE107" s="96">
        <f>'Bureau de vote'!AG183</f>
        <v>131</v>
      </c>
      <c r="AF107" s="97">
        <f>'Bureau de vote'!AH183</f>
        <v>0</v>
      </c>
    </row>
    <row r="108" spans="1:32" x14ac:dyDescent="0.15">
      <c r="A108" s="96" t="str">
        <f>'Bureau de vote'!C184</f>
        <v>Punaauia</v>
      </c>
      <c r="B108" s="92">
        <f>'Bureau de vote'!D184</f>
        <v>3</v>
      </c>
      <c r="C108" s="92">
        <f>'Bureau de vote'!E184</f>
        <v>1173</v>
      </c>
      <c r="D108" s="92">
        <f>'Bureau de vote'!F184</f>
        <v>669</v>
      </c>
      <c r="E108" s="92">
        <f>'Bureau de vote'!G184</f>
        <v>504</v>
      </c>
      <c r="F108" s="194">
        <f>'Bureau de vote'!H184</f>
        <v>42.97</v>
      </c>
      <c r="G108" s="92">
        <f>'Bureau de vote'!I184</f>
        <v>10</v>
      </c>
      <c r="H108" s="194">
        <f>'Bureau de vote'!J184</f>
        <v>0</v>
      </c>
      <c r="I108" s="92">
        <f>'Bureau de vote'!K184</f>
        <v>8</v>
      </c>
      <c r="J108" s="97">
        <f>'Bureau de vote'!L184</f>
        <v>486</v>
      </c>
      <c r="K108" s="92">
        <f>'Bureau de vote'!M184</f>
        <v>14</v>
      </c>
      <c r="L108" s="92">
        <f>'Bureau de vote'!N184</f>
        <v>0</v>
      </c>
      <c r="M108" s="96">
        <f>'Bureau de vote'!O184</f>
        <v>127</v>
      </c>
      <c r="N108" s="97">
        <f>'Bureau de vote'!P184</f>
        <v>0</v>
      </c>
      <c r="O108" s="92">
        <f>'Bureau de vote'!Q184</f>
        <v>96</v>
      </c>
      <c r="P108" s="92">
        <f>'Bureau de vote'!R184</f>
        <v>0</v>
      </c>
      <c r="Q108" s="96">
        <f>'Bureau de vote'!S184</f>
        <v>19</v>
      </c>
      <c r="R108" s="97">
        <f>'Bureau de vote'!T184</f>
        <v>0</v>
      </c>
      <c r="S108" s="92">
        <f>'Bureau de vote'!U184</f>
        <v>6</v>
      </c>
      <c r="T108" s="92">
        <f>'Bureau de vote'!V184</f>
        <v>0</v>
      </c>
      <c r="U108" s="96">
        <f>'Bureau de vote'!W184</f>
        <v>3</v>
      </c>
      <c r="V108" s="97">
        <f>'Bureau de vote'!X184</f>
        <v>0</v>
      </c>
      <c r="W108" s="92">
        <f>'Bureau de vote'!Y184</f>
        <v>0</v>
      </c>
      <c r="X108" s="92">
        <f>'Bureau de vote'!Z184</f>
        <v>0</v>
      </c>
      <c r="Y108" s="96">
        <f>'Bureau de vote'!AA184</f>
        <v>6</v>
      </c>
      <c r="Z108" s="97">
        <f>'Bureau de vote'!AB184</f>
        <v>0</v>
      </c>
      <c r="AA108" s="92">
        <f>'Bureau de vote'!AC184</f>
        <v>48</v>
      </c>
      <c r="AB108" s="92">
        <f>'Bureau de vote'!AD184</f>
        <v>0</v>
      </c>
      <c r="AC108" s="96">
        <f>'Bureau de vote'!AE184</f>
        <v>19</v>
      </c>
      <c r="AD108" s="97">
        <f>'Bureau de vote'!AF184</f>
        <v>0</v>
      </c>
      <c r="AE108" s="96">
        <f>'Bureau de vote'!AG184</f>
        <v>148</v>
      </c>
      <c r="AF108" s="97">
        <f>'Bureau de vote'!AH184</f>
        <v>0</v>
      </c>
    </row>
    <row r="109" spans="1:32" x14ac:dyDescent="0.15">
      <c r="A109" s="96" t="str">
        <f>'Bureau de vote'!C185</f>
        <v>Punaauia</v>
      </c>
      <c r="B109" s="92">
        <f>'Bureau de vote'!D185</f>
        <v>4</v>
      </c>
      <c r="C109" s="92">
        <f>'Bureau de vote'!E185</f>
        <v>1078</v>
      </c>
      <c r="D109" s="92">
        <f>'Bureau de vote'!F185</f>
        <v>396</v>
      </c>
      <c r="E109" s="92">
        <f>'Bureau de vote'!G185</f>
        <v>682</v>
      </c>
      <c r="F109" s="194">
        <f>'Bureau de vote'!H185</f>
        <v>63.27</v>
      </c>
      <c r="G109" s="92">
        <f>'Bureau de vote'!I185</f>
        <v>15</v>
      </c>
      <c r="H109" s="194">
        <f>'Bureau de vote'!J185</f>
        <v>0</v>
      </c>
      <c r="I109" s="92">
        <f>'Bureau de vote'!K185</f>
        <v>0</v>
      </c>
      <c r="J109" s="97">
        <f>'Bureau de vote'!L185</f>
        <v>667</v>
      </c>
      <c r="K109" s="92">
        <f>'Bureau de vote'!M185</f>
        <v>15</v>
      </c>
      <c r="L109" s="92">
        <f>'Bureau de vote'!N185</f>
        <v>0</v>
      </c>
      <c r="M109" s="96">
        <f>'Bureau de vote'!O185</f>
        <v>120</v>
      </c>
      <c r="N109" s="97">
        <f>'Bureau de vote'!P185</f>
        <v>0</v>
      </c>
      <c r="O109" s="92">
        <f>'Bureau de vote'!Q185</f>
        <v>128</v>
      </c>
      <c r="P109" s="92">
        <f>'Bureau de vote'!R185</f>
        <v>0</v>
      </c>
      <c r="Q109" s="96">
        <f>'Bureau de vote'!S185</f>
        <v>23</v>
      </c>
      <c r="R109" s="97">
        <f>'Bureau de vote'!T185</f>
        <v>0</v>
      </c>
      <c r="S109" s="92">
        <f>'Bureau de vote'!U185</f>
        <v>0</v>
      </c>
      <c r="T109" s="92">
        <f>'Bureau de vote'!V185</f>
        <v>0</v>
      </c>
      <c r="U109" s="96">
        <f>'Bureau de vote'!W185</f>
        <v>8</v>
      </c>
      <c r="V109" s="97">
        <f>'Bureau de vote'!X185</f>
        <v>0</v>
      </c>
      <c r="W109" s="92">
        <f>'Bureau de vote'!Y185</f>
        <v>1</v>
      </c>
      <c r="X109" s="92">
        <f>'Bureau de vote'!Z185</f>
        <v>0</v>
      </c>
      <c r="Y109" s="96">
        <f>'Bureau de vote'!AA185</f>
        <v>9</v>
      </c>
      <c r="Z109" s="97">
        <f>'Bureau de vote'!AB185</f>
        <v>0</v>
      </c>
      <c r="AA109" s="92">
        <f>'Bureau de vote'!AC185</f>
        <v>71</v>
      </c>
      <c r="AB109" s="92">
        <f>'Bureau de vote'!AD185</f>
        <v>0</v>
      </c>
      <c r="AC109" s="96">
        <f>'Bureau de vote'!AE185</f>
        <v>14</v>
      </c>
      <c r="AD109" s="97">
        <f>'Bureau de vote'!AF185</f>
        <v>0</v>
      </c>
      <c r="AE109" s="96">
        <f>'Bureau de vote'!AG185</f>
        <v>278</v>
      </c>
      <c r="AF109" s="97">
        <f>'Bureau de vote'!AH185</f>
        <v>0</v>
      </c>
    </row>
    <row r="110" spans="1:32" x14ac:dyDescent="0.15">
      <c r="A110" s="96" t="str">
        <f>'Bureau de vote'!C186</f>
        <v>Punaauia</v>
      </c>
      <c r="B110" s="92">
        <f>'Bureau de vote'!D186</f>
        <v>5</v>
      </c>
      <c r="C110" s="92">
        <f>'Bureau de vote'!E186</f>
        <v>1317</v>
      </c>
      <c r="D110" s="92">
        <f>'Bureau de vote'!F186</f>
        <v>479</v>
      </c>
      <c r="E110" s="92">
        <f>'Bureau de vote'!G186</f>
        <v>838</v>
      </c>
      <c r="F110" s="194">
        <f>'Bureau de vote'!H186</f>
        <v>63.63</v>
      </c>
      <c r="G110" s="92">
        <f>'Bureau de vote'!I186</f>
        <v>16</v>
      </c>
      <c r="H110" s="194">
        <f>'Bureau de vote'!J186</f>
        <v>0</v>
      </c>
      <c r="I110" s="92">
        <f>'Bureau de vote'!K186</f>
        <v>9</v>
      </c>
      <c r="J110" s="97">
        <f>'Bureau de vote'!L186</f>
        <v>813</v>
      </c>
      <c r="K110" s="92">
        <f>'Bureau de vote'!M186</f>
        <v>28</v>
      </c>
      <c r="L110" s="92">
        <f>'Bureau de vote'!N186</f>
        <v>0</v>
      </c>
      <c r="M110" s="96">
        <f>'Bureau de vote'!O186</f>
        <v>181</v>
      </c>
      <c r="N110" s="97">
        <f>'Bureau de vote'!P186</f>
        <v>0</v>
      </c>
      <c r="O110" s="92">
        <f>'Bureau de vote'!Q186</f>
        <v>162</v>
      </c>
      <c r="P110" s="92">
        <f>'Bureau de vote'!R186</f>
        <v>0</v>
      </c>
      <c r="Q110" s="96">
        <f>'Bureau de vote'!S186</f>
        <v>35</v>
      </c>
      <c r="R110" s="97">
        <f>'Bureau de vote'!T186</f>
        <v>0</v>
      </c>
      <c r="S110" s="92">
        <f>'Bureau de vote'!U186</f>
        <v>3</v>
      </c>
      <c r="T110" s="92">
        <f>'Bureau de vote'!V186</f>
        <v>0</v>
      </c>
      <c r="U110" s="96">
        <f>'Bureau de vote'!W186</f>
        <v>4</v>
      </c>
      <c r="V110" s="97">
        <f>'Bureau de vote'!X186</f>
        <v>0</v>
      </c>
      <c r="W110" s="92">
        <f>'Bureau de vote'!Y186</f>
        <v>0</v>
      </c>
      <c r="X110" s="92">
        <f>'Bureau de vote'!Z186</f>
        <v>0</v>
      </c>
      <c r="Y110" s="96">
        <f>'Bureau de vote'!AA186</f>
        <v>9</v>
      </c>
      <c r="Z110" s="97">
        <f>'Bureau de vote'!AB186</f>
        <v>0</v>
      </c>
      <c r="AA110" s="92">
        <f>'Bureau de vote'!AC186</f>
        <v>74</v>
      </c>
      <c r="AB110" s="92">
        <f>'Bureau de vote'!AD186</f>
        <v>0</v>
      </c>
      <c r="AC110" s="96">
        <f>'Bureau de vote'!AE186</f>
        <v>21</v>
      </c>
      <c r="AD110" s="97">
        <f>'Bureau de vote'!AF186</f>
        <v>0</v>
      </c>
      <c r="AE110" s="96">
        <f>'Bureau de vote'!AG186</f>
        <v>296</v>
      </c>
      <c r="AF110" s="97">
        <f>'Bureau de vote'!AH186</f>
        <v>0</v>
      </c>
    </row>
    <row r="111" spans="1:32" x14ac:dyDescent="0.15">
      <c r="A111" s="96" t="str">
        <f>'Bureau de vote'!C187</f>
        <v>Punaauia</v>
      </c>
      <c r="B111" s="92">
        <f>'Bureau de vote'!D187</f>
        <v>6</v>
      </c>
      <c r="C111" s="92">
        <f>'Bureau de vote'!E187</f>
        <v>1111</v>
      </c>
      <c r="D111" s="92">
        <f>'Bureau de vote'!F187</f>
        <v>682</v>
      </c>
      <c r="E111" s="92">
        <f>'Bureau de vote'!G187</f>
        <v>429</v>
      </c>
      <c r="F111" s="194">
        <f>'Bureau de vote'!H187</f>
        <v>38.61</v>
      </c>
      <c r="G111" s="92">
        <f>'Bureau de vote'!I187</f>
        <v>17</v>
      </c>
      <c r="H111" s="194">
        <f>'Bureau de vote'!J187</f>
        <v>0</v>
      </c>
      <c r="I111" s="92">
        <f>'Bureau de vote'!K187</f>
        <v>12</v>
      </c>
      <c r="J111" s="97">
        <f>'Bureau de vote'!L187</f>
        <v>400</v>
      </c>
      <c r="K111" s="92">
        <f>'Bureau de vote'!M187</f>
        <v>7</v>
      </c>
      <c r="L111" s="92">
        <f>'Bureau de vote'!N187</f>
        <v>0</v>
      </c>
      <c r="M111" s="96">
        <f>'Bureau de vote'!O187</f>
        <v>147</v>
      </c>
      <c r="N111" s="97">
        <f>'Bureau de vote'!P187</f>
        <v>0</v>
      </c>
      <c r="O111" s="92">
        <f>'Bureau de vote'!Q187</f>
        <v>56</v>
      </c>
      <c r="P111" s="92">
        <f>'Bureau de vote'!R187</f>
        <v>0</v>
      </c>
      <c r="Q111" s="96">
        <f>'Bureau de vote'!S187</f>
        <v>20</v>
      </c>
      <c r="R111" s="97">
        <f>'Bureau de vote'!T187</f>
        <v>0</v>
      </c>
      <c r="S111" s="92">
        <f>'Bureau de vote'!U187</f>
        <v>5</v>
      </c>
      <c r="T111" s="92">
        <f>'Bureau de vote'!V187</f>
        <v>0</v>
      </c>
      <c r="U111" s="96">
        <f>'Bureau de vote'!W187</f>
        <v>3</v>
      </c>
      <c r="V111" s="97">
        <f>'Bureau de vote'!X187</f>
        <v>0</v>
      </c>
      <c r="W111" s="92">
        <f>'Bureau de vote'!Y187</f>
        <v>1</v>
      </c>
      <c r="X111" s="92">
        <f>'Bureau de vote'!Z187</f>
        <v>0</v>
      </c>
      <c r="Y111" s="96">
        <f>'Bureau de vote'!AA187</f>
        <v>2</v>
      </c>
      <c r="Z111" s="97">
        <f>'Bureau de vote'!AB187</f>
        <v>0</v>
      </c>
      <c r="AA111" s="92">
        <f>'Bureau de vote'!AC187</f>
        <v>29</v>
      </c>
      <c r="AB111" s="92">
        <f>'Bureau de vote'!AD187</f>
        <v>0</v>
      </c>
      <c r="AC111" s="96">
        <f>'Bureau de vote'!AE187</f>
        <v>7</v>
      </c>
      <c r="AD111" s="97">
        <f>'Bureau de vote'!AF187</f>
        <v>0</v>
      </c>
      <c r="AE111" s="96">
        <f>'Bureau de vote'!AG187</f>
        <v>123</v>
      </c>
      <c r="AF111" s="97">
        <f>'Bureau de vote'!AH187</f>
        <v>0</v>
      </c>
    </row>
    <row r="112" spans="1:32" x14ac:dyDescent="0.15">
      <c r="A112" s="96" t="str">
        <f>'Bureau de vote'!C188</f>
        <v>Punaauia</v>
      </c>
      <c r="B112" s="92">
        <f>'Bureau de vote'!D188</f>
        <v>7</v>
      </c>
      <c r="C112" s="92">
        <f>'Bureau de vote'!E188</f>
        <v>1131</v>
      </c>
      <c r="D112" s="92">
        <f>'Bureau de vote'!F188</f>
        <v>483</v>
      </c>
      <c r="E112" s="92">
        <f>'Bureau de vote'!G188</f>
        <v>648</v>
      </c>
      <c r="F112" s="194">
        <f>'Bureau de vote'!H188</f>
        <v>57.29</v>
      </c>
      <c r="G112" s="92">
        <f>'Bureau de vote'!I188</f>
        <v>17</v>
      </c>
      <c r="H112" s="194">
        <f>'Bureau de vote'!J188</f>
        <v>0</v>
      </c>
      <c r="I112" s="92">
        <f>'Bureau de vote'!K188</f>
        <v>4</v>
      </c>
      <c r="J112" s="97">
        <f>'Bureau de vote'!L188</f>
        <v>627</v>
      </c>
      <c r="K112" s="92">
        <f>'Bureau de vote'!M188</f>
        <v>21</v>
      </c>
      <c r="L112" s="92">
        <f>'Bureau de vote'!N188</f>
        <v>0</v>
      </c>
      <c r="M112" s="96">
        <f>'Bureau de vote'!O188</f>
        <v>147</v>
      </c>
      <c r="N112" s="97">
        <f>'Bureau de vote'!P188</f>
        <v>0</v>
      </c>
      <c r="O112" s="92">
        <f>'Bureau de vote'!Q188</f>
        <v>141</v>
      </c>
      <c r="P112" s="92">
        <f>'Bureau de vote'!R188</f>
        <v>0</v>
      </c>
      <c r="Q112" s="96">
        <f>'Bureau de vote'!S188</f>
        <v>24</v>
      </c>
      <c r="R112" s="97">
        <f>'Bureau de vote'!T188</f>
        <v>0</v>
      </c>
      <c r="S112" s="92">
        <f>'Bureau de vote'!U188</f>
        <v>6</v>
      </c>
      <c r="T112" s="92">
        <f>'Bureau de vote'!V188</f>
        <v>0</v>
      </c>
      <c r="U112" s="96">
        <f>'Bureau de vote'!W188</f>
        <v>9</v>
      </c>
      <c r="V112" s="97">
        <f>'Bureau de vote'!X188</f>
        <v>0</v>
      </c>
      <c r="W112" s="92">
        <f>'Bureau de vote'!Y188</f>
        <v>0</v>
      </c>
      <c r="X112" s="92">
        <f>'Bureau de vote'!Z188</f>
        <v>0</v>
      </c>
      <c r="Y112" s="96">
        <f>'Bureau de vote'!AA188</f>
        <v>7</v>
      </c>
      <c r="Z112" s="97">
        <f>'Bureau de vote'!AB188</f>
        <v>0</v>
      </c>
      <c r="AA112" s="92">
        <f>'Bureau de vote'!AC188</f>
        <v>74</v>
      </c>
      <c r="AB112" s="92">
        <f>'Bureau de vote'!AD188</f>
        <v>0</v>
      </c>
      <c r="AC112" s="96">
        <f>'Bureau de vote'!AE188</f>
        <v>19</v>
      </c>
      <c r="AD112" s="97">
        <f>'Bureau de vote'!AF188</f>
        <v>0</v>
      </c>
      <c r="AE112" s="96">
        <f>'Bureau de vote'!AG188</f>
        <v>179</v>
      </c>
      <c r="AF112" s="97">
        <f>'Bureau de vote'!AH188</f>
        <v>0</v>
      </c>
    </row>
    <row r="113" spans="1:32" x14ac:dyDescent="0.15">
      <c r="A113" s="96" t="str">
        <f>'Bureau de vote'!C189</f>
        <v>Punaauia</v>
      </c>
      <c r="B113" s="92">
        <f>'Bureau de vote'!D189</f>
        <v>8</v>
      </c>
      <c r="C113" s="92">
        <f>'Bureau de vote'!E189</f>
        <v>1229</v>
      </c>
      <c r="D113" s="92">
        <f>'Bureau de vote'!F189</f>
        <v>595</v>
      </c>
      <c r="E113" s="92">
        <f>'Bureau de vote'!G189</f>
        <v>634</v>
      </c>
      <c r="F113" s="194">
        <f>'Bureau de vote'!H189</f>
        <v>51.59</v>
      </c>
      <c r="G113" s="92">
        <f>'Bureau de vote'!I189</f>
        <v>18</v>
      </c>
      <c r="H113" s="194">
        <f>'Bureau de vote'!J189</f>
        <v>0</v>
      </c>
      <c r="I113" s="92">
        <f>'Bureau de vote'!K189</f>
        <v>3</v>
      </c>
      <c r="J113" s="97">
        <f>'Bureau de vote'!L189</f>
        <v>613</v>
      </c>
      <c r="K113" s="92">
        <f>'Bureau de vote'!M189</f>
        <v>17</v>
      </c>
      <c r="L113" s="92">
        <f>'Bureau de vote'!N189</f>
        <v>0</v>
      </c>
      <c r="M113" s="96">
        <f>'Bureau de vote'!O189</f>
        <v>162</v>
      </c>
      <c r="N113" s="97">
        <f>'Bureau de vote'!P189</f>
        <v>0</v>
      </c>
      <c r="O113" s="92">
        <f>'Bureau de vote'!Q189</f>
        <v>125</v>
      </c>
      <c r="P113" s="92">
        <f>'Bureau de vote'!R189</f>
        <v>0</v>
      </c>
      <c r="Q113" s="96">
        <f>'Bureau de vote'!S189</f>
        <v>20</v>
      </c>
      <c r="R113" s="97">
        <f>'Bureau de vote'!T189</f>
        <v>0</v>
      </c>
      <c r="S113" s="92">
        <f>'Bureau de vote'!U189</f>
        <v>2</v>
      </c>
      <c r="T113" s="92">
        <f>'Bureau de vote'!V189</f>
        <v>0</v>
      </c>
      <c r="U113" s="96">
        <f>'Bureau de vote'!W189</f>
        <v>3</v>
      </c>
      <c r="V113" s="97">
        <f>'Bureau de vote'!X189</f>
        <v>0</v>
      </c>
      <c r="W113" s="92">
        <f>'Bureau de vote'!Y189</f>
        <v>3</v>
      </c>
      <c r="X113" s="92">
        <f>'Bureau de vote'!Z189</f>
        <v>0</v>
      </c>
      <c r="Y113" s="96">
        <f>'Bureau de vote'!AA189</f>
        <v>3</v>
      </c>
      <c r="Z113" s="97">
        <f>'Bureau de vote'!AB189</f>
        <v>0</v>
      </c>
      <c r="AA113" s="92">
        <f>'Bureau de vote'!AC189</f>
        <v>66</v>
      </c>
      <c r="AB113" s="92">
        <f>'Bureau de vote'!AD189</f>
        <v>0</v>
      </c>
      <c r="AC113" s="96">
        <f>'Bureau de vote'!AE189</f>
        <v>17</v>
      </c>
      <c r="AD113" s="97">
        <f>'Bureau de vote'!AF189</f>
        <v>0</v>
      </c>
      <c r="AE113" s="96">
        <f>'Bureau de vote'!AG189</f>
        <v>195</v>
      </c>
      <c r="AF113" s="97">
        <f>'Bureau de vote'!AH189</f>
        <v>0</v>
      </c>
    </row>
    <row r="114" spans="1:32" x14ac:dyDescent="0.15">
      <c r="A114" s="96" t="str">
        <f>'Bureau de vote'!C190</f>
        <v>Punaauia</v>
      </c>
      <c r="B114" s="92">
        <f>'Bureau de vote'!D190</f>
        <v>9</v>
      </c>
      <c r="C114" s="92">
        <f>'Bureau de vote'!E190</f>
        <v>1144</v>
      </c>
      <c r="D114" s="92">
        <f>'Bureau de vote'!F190</f>
        <v>664</v>
      </c>
      <c r="E114" s="92">
        <f>'Bureau de vote'!G190</f>
        <v>480</v>
      </c>
      <c r="F114" s="194">
        <f>'Bureau de vote'!H190</f>
        <v>41.96</v>
      </c>
      <c r="G114" s="92">
        <f>'Bureau de vote'!I190</f>
        <v>13</v>
      </c>
      <c r="H114" s="194">
        <f>'Bureau de vote'!J190</f>
        <v>0</v>
      </c>
      <c r="I114" s="92">
        <f>'Bureau de vote'!K190</f>
        <v>12</v>
      </c>
      <c r="J114" s="97">
        <f>'Bureau de vote'!L190</f>
        <v>455</v>
      </c>
      <c r="K114" s="92">
        <f>'Bureau de vote'!M190</f>
        <v>10</v>
      </c>
      <c r="L114" s="92">
        <f>'Bureau de vote'!N190</f>
        <v>0</v>
      </c>
      <c r="M114" s="96">
        <f>'Bureau de vote'!O190</f>
        <v>135</v>
      </c>
      <c r="N114" s="97">
        <f>'Bureau de vote'!P190</f>
        <v>0</v>
      </c>
      <c r="O114" s="92">
        <f>'Bureau de vote'!Q190</f>
        <v>74</v>
      </c>
      <c r="P114" s="92">
        <f>'Bureau de vote'!R190</f>
        <v>0</v>
      </c>
      <c r="Q114" s="96">
        <f>'Bureau de vote'!S190</f>
        <v>17</v>
      </c>
      <c r="R114" s="97">
        <f>'Bureau de vote'!T190</f>
        <v>0</v>
      </c>
      <c r="S114" s="92">
        <f>'Bureau de vote'!U190</f>
        <v>9</v>
      </c>
      <c r="T114" s="92">
        <f>'Bureau de vote'!V190</f>
        <v>0</v>
      </c>
      <c r="U114" s="96">
        <f>'Bureau de vote'!W190</f>
        <v>3</v>
      </c>
      <c r="V114" s="97">
        <f>'Bureau de vote'!X190</f>
        <v>0</v>
      </c>
      <c r="W114" s="92">
        <f>'Bureau de vote'!Y190</f>
        <v>1</v>
      </c>
      <c r="X114" s="92">
        <f>'Bureau de vote'!Z190</f>
        <v>0</v>
      </c>
      <c r="Y114" s="96">
        <f>'Bureau de vote'!AA190</f>
        <v>10</v>
      </c>
      <c r="Z114" s="97">
        <f>'Bureau de vote'!AB190</f>
        <v>0</v>
      </c>
      <c r="AA114" s="92">
        <f>'Bureau de vote'!AC190</f>
        <v>49</v>
      </c>
      <c r="AB114" s="92">
        <f>'Bureau de vote'!AD190</f>
        <v>0</v>
      </c>
      <c r="AC114" s="96">
        <f>'Bureau de vote'!AE190</f>
        <v>14</v>
      </c>
      <c r="AD114" s="97">
        <f>'Bureau de vote'!AF190</f>
        <v>0</v>
      </c>
      <c r="AE114" s="96">
        <f>'Bureau de vote'!AG190</f>
        <v>133</v>
      </c>
      <c r="AF114" s="97">
        <f>'Bureau de vote'!AH190</f>
        <v>0</v>
      </c>
    </row>
    <row r="115" spans="1:32" x14ac:dyDescent="0.15">
      <c r="A115" s="96" t="str">
        <f>'Bureau de vote'!C191</f>
        <v>Punaauia</v>
      </c>
      <c r="B115" s="92">
        <f>'Bureau de vote'!D191</f>
        <v>10</v>
      </c>
      <c r="C115" s="92">
        <f>'Bureau de vote'!E191</f>
        <v>1236</v>
      </c>
      <c r="D115" s="92">
        <f>'Bureau de vote'!F191</f>
        <v>715</v>
      </c>
      <c r="E115" s="92">
        <f>'Bureau de vote'!G191</f>
        <v>521</v>
      </c>
      <c r="F115" s="194">
        <f>'Bureau de vote'!H191</f>
        <v>42.15</v>
      </c>
      <c r="G115" s="92">
        <f>'Bureau de vote'!I191</f>
        <v>12</v>
      </c>
      <c r="H115" s="194">
        <f>'Bureau de vote'!J191</f>
        <v>0</v>
      </c>
      <c r="I115" s="92">
        <f>'Bureau de vote'!K191</f>
        <v>11</v>
      </c>
      <c r="J115" s="97">
        <f>'Bureau de vote'!L191</f>
        <v>498</v>
      </c>
      <c r="K115" s="92">
        <f>'Bureau de vote'!M191</f>
        <v>9</v>
      </c>
      <c r="L115" s="92">
        <f>'Bureau de vote'!N191</f>
        <v>0</v>
      </c>
      <c r="M115" s="96">
        <f>'Bureau de vote'!O191</f>
        <v>162</v>
      </c>
      <c r="N115" s="97">
        <f>'Bureau de vote'!P191</f>
        <v>0</v>
      </c>
      <c r="O115" s="92">
        <f>'Bureau de vote'!Q191</f>
        <v>77</v>
      </c>
      <c r="P115" s="92">
        <f>'Bureau de vote'!R191</f>
        <v>0</v>
      </c>
      <c r="Q115" s="96">
        <f>'Bureau de vote'!S191</f>
        <v>11</v>
      </c>
      <c r="R115" s="97">
        <f>'Bureau de vote'!T191</f>
        <v>0</v>
      </c>
      <c r="S115" s="92">
        <f>'Bureau de vote'!U191</f>
        <v>4</v>
      </c>
      <c r="T115" s="92">
        <f>'Bureau de vote'!V191</f>
        <v>0</v>
      </c>
      <c r="U115" s="96">
        <f>'Bureau de vote'!W191</f>
        <v>5</v>
      </c>
      <c r="V115" s="97">
        <f>'Bureau de vote'!X191</f>
        <v>0</v>
      </c>
      <c r="W115" s="92">
        <f>'Bureau de vote'!Y191</f>
        <v>2</v>
      </c>
      <c r="X115" s="92">
        <f>'Bureau de vote'!Z191</f>
        <v>0</v>
      </c>
      <c r="Y115" s="96">
        <f>'Bureau de vote'!AA191</f>
        <v>5</v>
      </c>
      <c r="Z115" s="97">
        <f>'Bureau de vote'!AB191</f>
        <v>0</v>
      </c>
      <c r="AA115" s="92">
        <f>'Bureau de vote'!AC191</f>
        <v>66</v>
      </c>
      <c r="AB115" s="92">
        <f>'Bureau de vote'!AD191</f>
        <v>0</v>
      </c>
      <c r="AC115" s="96">
        <f>'Bureau de vote'!AE191</f>
        <v>16</v>
      </c>
      <c r="AD115" s="97">
        <f>'Bureau de vote'!AF191</f>
        <v>0</v>
      </c>
      <c r="AE115" s="96">
        <f>'Bureau de vote'!AG191</f>
        <v>141</v>
      </c>
      <c r="AF115" s="97">
        <f>'Bureau de vote'!AH191</f>
        <v>0</v>
      </c>
    </row>
    <row r="116" spans="1:32" x14ac:dyDescent="0.15">
      <c r="A116" s="96" t="str">
        <f>'Bureau de vote'!C192</f>
        <v>Punaauia</v>
      </c>
      <c r="B116" s="92">
        <f>'Bureau de vote'!D192</f>
        <v>11</v>
      </c>
      <c r="C116" s="92">
        <f>'Bureau de vote'!E192</f>
        <v>1252</v>
      </c>
      <c r="D116" s="92">
        <f>'Bureau de vote'!F192</f>
        <v>607</v>
      </c>
      <c r="E116" s="92">
        <f>'Bureau de vote'!G192</f>
        <v>645</v>
      </c>
      <c r="F116" s="194">
        <f>'Bureau de vote'!H192</f>
        <v>51.52</v>
      </c>
      <c r="G116" s="92">
        <f>'Bureau de vote'!I192</f>
        <v>14</v>
      </c>
      <c r="H116" s="194">
        <f>'Bureau de vote'!J192</f>
        <v>0</v>
      </c>
      <c r="I116" s="92">
        <f>'Bureau de vote'!K192</f>
        <v>4</v>
      </c>
      <c r="J116" s="97">
        <f>'Bureau de vote'!L192</f>
        <v>627</v>
      </c>
      <c r="K116" s="92">
        <f>'Bureau de vote'!M192</f>
        <v>19</v>
      </c>
      <c r="L116" s="92">
        <f>'Bureau de vote'!N192</f>
        <v>0</v>
      </c>
      <c r="M116" s="96">
        <f>'Bureau de vote'!O192</f>
        <v>172</v>
      </c>
      <c r="N116" s="97">
        <f>'Bureau de vote'!P192</f>
        <v>0</v>
      </c>
      <c r="O116" s="92">
        <f>'Bureau de vote'!Q192</f>
        <v>127</v>
      </c>
      <c r="P116" s="92">
        <f>'Bureau de vote'!R192</f>
        <v>0</v>
      </c>
      <c r="Q116" s="96">
        <f>'Bureau de vote'!S192</f>
        <v>25</v>
      </c>
      <c r="R116" s="97">
        <f>'Bureau de vote'!T192</f>
        <v>0</v>
      </c>
      <c r="S116" s="92">
        <f>'Bureau de vote'!U192</f>
        <v>3</v>
      </c>
      <c r="T116" s="92">
        <f>'Bureau de vote'!V192</f>
        <v>0</v>
      </c>
      <c r="U116" s="96">
        <f>'Bureau de vote'!W192</f>
        <v>3</v>
      </c>
      <c r="V116" s="97">
        <f>'Bureau de vote'!X192</f>
        <v>0</v>
      </c>
      <c r="W116" s="92">
        <f>'Bureau de vote'!Y192</f>
        <v>0</v>
      </c>
      <c r="X116" s="92">
        <f>'Bureau de vote'!Z192</f>
        <v>0</v>
      </c>
      <c r="Y116" s="96">
        <f>'Bureau de vote'!AA192</f>
        <v>3</v>
      </c>
      <c r="Z116" s="97">
        <f>'Bureau de vote'!AB192</f>
        <v>0</v>
      </c>
      <c r="AA116" s="92">
        <f>'Bureau de vote'!AC192</f>
        <v>82</v>
      </c>
      <c r="AB116" s="92">
        <f>'Bureau de vote'!AD192</f>
        <v>0</v>
      </c>
      <c r="AC116" s="96">
        <f>'Bureau de vote'!AE192</f>
        <v>15</v>
      </c>
      <c r="AD116" s="97">
        <f>'Bureau de vote'!AF192</f>
        <v>0</v>
      </c>
      <c r="AE116" s="96">
        <f>'Bureau de vote'!AG192</f>
        <v>178</v>
      </c>
      <c r="AF116" s="97">
        <f>'Bureau de vote'!AH192</f>
        <v>0</v>
      </c>
    </row>
    <row r="117" spans="1:32" x14ac:dyDescent="0.15">
      <c r="A117" s="96" t="str">
        <f>'Bureau de vote'!C193</f>
        <v>Punaauia</v>
      </c>
      <c r="B117" s="92">
        <f>'Bureau de vote'!D193</f>
        <v>12</v>
      </c>
      <c r="C117" s="92">
        <f>'Bureau de vote'!E193</f>
        <v>1210</v>
      </c>
      <c r="D117" s="92">
        <f>'Bureau de vote'!F193</f>
        <v>699</v>
      </c>
      <c r="E117" s="92">
        <f>'Bureau de vote'!G193</f>
        <v>511</v>
      </c>
      <c r="F117" s="194">
        <f>'Bureau de vote'!H193</f>
        <v>42.23</v>
      </c>
      <c r="G117" s="92">
        <f>'Bureau de vote'!I193</f>
        <v>19</v>
      </c>
      <c r="H117" s="194">
        <f>'Bureau de vote'!J193</f>
        <v>0</v>
      </c>
      <c r="I117" s="92">
        <f>'Bureau de vote'!K193</f>
        <v>19</v>
      </c>
      <c r="J117" s="97">
        <f>'Bureau de vote'!L193</f>
        <v>473</v>
      </c>
      <c r="K117" s="92">
        <f>'Bureau de vote'!M193</f>
        <v>14</v>
      </c>
      <c r="L117" s="92">
        <f>'Bureau de vote'!N193</f>
        <v>0</v>
      </c>
      <c r="M117" s="96">
        <f>'Bureau de vote'!O193</f>
        <v>154</v>
      </c>
      <c r="N117" s="97">
        <f>'Bureau de vote'!P193</f>
        <v>0</v>
      </c>
      <c r="O117" s="92">
        <f>'Bureau de vote'!Q193</f>
        <v>75</v>
      </c>
      <c r="P117" s="92">
        <f>'Bureau de vote'!R193</f>
        <v>0</v>
      </c>
      <c r="Q117" s="96">
        <f>'Bureau de vote'!S193</f>
        <v>21</v>
      </c>
      <c r="R117" s="97">
        <f>'Bureau de vote'!T193</f>
        <v>0</v>
      </c>
      <c r="S117" s="92">
        <f>'Bureau de vote'!U193</f>
        <v>11</v>
      </c>
      <c r="T117" s="92">
        <f>'Bureau de vote'!V193</f>
        <v>0</v>
      </c>
      <c r="U117" s="96">
        <f>'Bureau de vote'!W193</f>
        <v>11</v>
      </c>
      <c r="V117" s="97">
        <f>'Bureau de vote'!X193</f>
        <v>0</v>
      </c>
      <c r="W117" s="92">
        <f>'Bureau de vote'!Y193</f>
        <v>3</v>
      </c>
      <c r="X117" s="92">
        <f>'Bureau de vote'!Z193</f>
        <v>0</v>
      </c>
      <c r="Y117" s="96">
        <f>'Bureau de vote'!AA193</f>
        <v>5</v>
      </c>
      <c r="Z117" s="97">
        <f>'Bureau de vote'!AB193</f>
        <v>0</v>
      </c>
      <c r="AA117" s="92">
        <f>'Bureau de vote'!AC193</f>
        <v>47</v>
      </c>
      <c r="AB117" s="92">
        <f>'Bureau de vote'!AD193</f>
        <v>0</v>
      </c>
      <c r="AC117" s="96">
        <f>'Bureau de vote'!AE193</f>
        <v>15</v>
      </c>
      <c r="AD117" s="97">
        <f>'Bureau de vote'!AF193</f>
        <v>0</v>
      </c>
      <c r="AE117" s="96">
        <f>'Bureau de vote'!AG193</f>
        <v>117</v>
      </c>
      <c r="AF117" s="97">
        <f>'Bureau de vote'!AH193</f>
        <v>0</v>
      </c>
    </row>
    <row r="118" spans="1:32" x14ac:dyDescent="0.15">
      <c r="A118" s="96" t="str">
        <f>'Bureau de vote'!C194</f>
        <v>Punaauia</v>
      </c>
      <c r="B118" s="92">
        <f>'Bureau de vote'!D194</f>
        <v>13</v>
      </c>
      <c r="C118" s="92">
        <f>'Bureau de vote'!E194</f>
        <v>1240</v>
      </c>
      <c r="D118" s="92">
        <f>'Bureau de vote'!F194</f>
        <v>643</v>
      </c>
      <c r="E118" s="92">
        <f>'Bureau de vote'!G194</f>
        <v>597</v>
      </c>
      <c r="F118" s="194">
        <f>'Bureau de vote'!H194</f>
        <v>48.15</v>
      </c>
      <c r="G118" s="92">
        <f>'Bureau de vote'!I194</f>
        <v>16</v>
      </c>
      <c r="H118" s="194">
        <f>'Bureau de vote'!J194</f>
        <v>0</v>
      </c>
      <c r="I118" s="92">
        <f>'Bureau de vote'!K194</f>
        <v>6</v>
      </c>
      <c r="J118" s="97">
        <f>'Bureau de vote'!L194</f>
        <v>575</v>
      </c>
      <c r="K118" s="92">
        <f>'Bureau de vote'!M194</f>
        <v>17</v>
      </c>
      <c r="L118" s="92">
        <f>'Bureau de vote'!N194</f>
        <v>0</v>
      </c>
      <c r="M118" s="96">
        <f>'Bureau de vote'!O194</f>
        <v>140</v>
      </c>
      <c r="N118" s="97">
        <f>'Bureau de vote'!P194</f>
        <v>0</v>
      </c>
      <c r="O118" s="92">
        <f>'Bureau de vote'!Q194</f>
        <v>107</v>
      </c>
      <c r="P118" s="92">
        <f>'Bureau de vote'!R194</f>
        <v>0</v>
      </c>
      <c r="Q118" s="96">
        <f>'Bureau de vote'!S194</f>
        <v>27</v>
      </c>
      <c r="R118" s="97">
        <f>'Bureau de vote'!T194</f>
        <v>0</v>
      </c>
      <c r="S118" s="92">
        <f>'Bureau de vote'!U194</f>
        <v>5</v>
      </c>
      <c r="T118" s="92">
        <f>'Bureau de vote'!V194</f>
        <v>0</v>
      </c>
      <c r="U118" s="96">
        <f>'Bureau de vote'!W194</f>
        <v>7</v>
      </c>
      <c r="V118" s="97">
        <f>'Bureau de vote'!X194</f>
        <v>0</v>
      </c>
      <c r="W118" s="92">
        <f>'Bureau de vote'!Y194</f>
        <v>0</v>
      </c>
      <c r="X118" s="92">
        <f>'Bureau de vote'!Z194</f>
        <v>0</v>
      </c>
      <c r="Y118" s="96">
        <f>'Bureau de vote'!AA194</f>
        <v>7</v>
      </c>
      <c r="Z118" s="97">
        <f>'Bureau de vote'!AB194</f>
        <v>0</v>
      </c>
      <c r="AA118" s="92">
        <f>'Bureau de vote'!AC194</f>
        <v>81</v>
      </c>
      <c r="AB118" s="92">
        <f>'Bureau de vote'!AD194</f>
        <v>0</v>
      </c>
      <c r="AC118" s="96">
        <f>'Bureau de vote'!AE194</f>
        <v>26</v>
      </c>
      <c r="AD118" s="97">
        <f>'Bureau de vote'!AF194</f>
        <v>0</v>
      </c>
      <c r="AE118" s="96">
        <f>'Bureau de vote'!AG194</f>
        <v>158</v>
      </c>
      <c r="AF118" s="97">
        <f>'Bureau de vote'!AH194</f>
        <v>0</v>
      </c>
    </row>
    <row r="119" spans="1:32" x14ac:dyDescent="0.15">
      <c r="A119" s="96" t="str">
        <f>'Bureau de vote'!C195</f>
        <v>Punaauia</v>
      </c>
      <c r="B119" s="92">
        <f>'Bureau de vote'!D195</f>
        <v>14</v>
      </c>
      <c r="C119" s="92">
        <f>'Bureau de vote'!E195</f>
        <v>1304</v>
      </c>
      <c r="D119" s="92">
        <f>'Bureau de vote'!F195</f>
        <v>633</v>
      </c>
      <c r="E119" s="92">
        <f>'Bureau de vote'!G195</f>
        <v>671</v>
      </c>
      <c r="F119" s="194">
        <f>'Bureau de vote'!H195</f>
        <v>51.46</v>
      </c>
      <c r="G119" s="92">
        <f>'Bureau de vote'!I195</f>
        <v>22</v>
      </c>
      <c r="H119" s="194">
        <f>'Bureau de vote'!J195</f>
        <v>0</v>
      </c>
      <c r="I119" s="92">
        <f>'Bureau de vote'!K195</f>
        <v>6</v>
      </c>
      <c r="J119" s="97">
        <f>'Bureau de vote'!L195</f>
        <v>643</v>
      </c>
      <c r="K119" s="92">
        <f>'Bureau de vote'!M195</f>
        <v>19</v>
      </c>
      <c r="L119" s="92">
        <f>'Bureau de vote'!N195</f>
        <v>0</v>
      </c>
      <c r="M119" s="96">
        <f>'Bureau de vote'!O195</f>
        <v>196</v>
      </c>
      <c r="N119" s="97">
        <f>'Bureau de vote'!P195</f>
        <v>0</v>
      </c>
      <c r="O119" s="92">
        <f>'Bureau de vote'!Q195</f>
        <v>98</v>
      </c>
      <c r="P119" s="92">
        <f>'Bureau de vote'!R195</f>
        <v>0</v>
      </c>
      <c r="Q119" s="96">
        <f>'Bureau de vote'!S195</f>
        <v>16</v>
      </c>
      <c r="R119" s="97">
        <f>'Bureau de vote'!T195</f>
        <v>0</v>
      </c>
      <c r="S119" s="92">
        <f>'Bureau de vote'!U195</f>
        <v>4</v>
      </c>
      <c r="T119" s="92">
        <f>'Bureau de vote'!V195</f>
        <v>0</v>
      </c>
      <c r="U119" s="96">
        <f>'Bureau de vote'!W195</f>
        <v>5</v>
      </c>
      <c r="V119" s="97">
        <f>'Bureau de vote'!X195</f>
        <v>0</v>
      </c>
      <c r="W119" s="92">
        <f>'Bureau de vote'!Y195</f>
        <v>3</v>
      </c>
      <c r="X119" s="92">
        <f>'Bureau de vote'!Z195</f>
        <v>0</v>
      </c>
      <c r="Y119" s="96">
        <f>'Bureau de vote'!AA195</f>
        <v>5</v>
      </c>
      <c r="Z119" s="97">
        <f>'Bureau de vote'!AB195</f>
        <v>0</v>
      </c>
      <c r="AA119" s="92">
        <f>'Bureau de vote'!AC195</f>
        <v>96</v>
      </c>
      <c r="AB119" s="92">
        <f>'Bureau de vote'!AD195</f>
        <v>0</v>
      </c>
      <c r="AC119" s="96">
        <f>'Bureau de vote'!AE195</f>
        <v>30</v>
      </c>
      <c r="AD119" s="97">
        <f>'Bureau de vote'!AF195</f>
        <v>0</v>
      </c>
      <c r="AE119" s="96">
        <f>'Bureau de vote'!AG195</f>
        <v>171</v>
      </c>
      <c r="AF119" s="97">
        <f>'Bureau de vote'!AH195</f>
        <v>0</v>
      </c>
    </row>
    <row r="120" spans="1:32" x14ac:dyDescent="0.15">
      <c r="A120" s="96" t="str">
        <f>'Bureau de vote'!C196</f>
        <v>Punaauia</v>
      </c>
      <c r="B120" s="92">
        <f>'Bureau de vote'!D196</f>
        <v>15</v>
      </c>
      <c r="C120" s="92">
        <f>'Bureau de vote'!E196</f>
        <v>1168</v>
      </c>
      <c r="D120" s="92">
        <f>'Bureau de vote'!F196</f>
        <v>597</v>
      </c>
      <c r="E120" s="92">
        <f>'Bureau de vote'!G196</f>
        <v>571</v>
      </c>
      <c r="F120" s="194">
        <f>'Bureau de vote'!H196</f>
        <v>48.89</v>
      </c>
      <c r="G120" s="92">
        <f>'Bureau de vote'!I196</f>
        <v>14</v>
      </c>
      <c r="H120" s="194">
        <f>'Bureau de vote'!J196</f>
        <v>0</v>
      </c>
      <c r="I120" s="92">
        <f>'Bureau de vote'!K196</f>
        <v>4</v>
      </c>
      <c r="J120" s="97">
        <f>'Bureau de vote'!L196</f>
        <v>553</v>
      </c>
      <c r="K120" s="92">
        <f>'Bureau de vote'!M196</f>
        <v>17</v>
      </c>
      <c r="L120" s="92">
        <f>'Bureau de vote'!N196</f>
        <v>0</v>
      </c>
      <c r="M120" s="96">
        <f>'Bureau de vote'!O196</f>
        <v>107</v>
      </c>
      <c r="N120" s="97">
        <f>'Bureau de vote'!P196</f>
        <v>0</v>
      </c>
      <c r="O120" s="92">
        <f>'Bureau de vote'!Q196</f>
        <v>99</v>
      </c>
      <c r="P120" s="92">
        <f>'Bureau de vote'!R196</f>
        <v>0</v>
      </c>
      <c r="Q120" s="96">
        <f>'Bureau de vote'!S196</f>
        <v>22</v>
      </c>
      <c r="R120" s="97">
        <f>'Bureau de vote'!T196</f>
        <v>0</v>
      </c>
      <c r="S120" s="92">
        <f>'Bureau de vote'!U196</f>
        <v>6</v>
      </c>
      <c r="T120" s="92">
        <f>'Bureau de vote'!V196</f>
        <v>0</v>
      </c>
      <c r="U120" s="96">
        <f>'Bureau de vote'!W196</f>
        <v>5</v>
      </c>
      <c r="V120" s="97">
        <f>'Bureau de vote'!X196</f>
        <v>0</v>
      </c>
      <c r="W120" s="92">
        <f>'Bureau de vote'!Y196</f>
        <v>0</v>
      </c>
      <c r="X120" s="92">
        <f>'Bureau de vote'!Z196</f>
        <v>0</v>
      </c>
      <c r="Y120" s="96">
        <f>'Bureau de vote'!AA196</f>
        <v>7</v>
      </c>
      <c r="Z120" s="97">
        <f>'Bureau de vote'!AB196</f>
        <v>0</v>
      </c>
      <c r="AA120" s="92">
        <f>'Bureau de vote'!AC196</f>
        <v>68</v>
      </c>
      <c r="AB120" s="92">
        <f>'Bureau de vote'!AD196</f>
        <v>0</v>
      </c>
      <c r="AC120" s="96">
        <f>'Bureau de vote'!AE196</f>
        <v>23</v>
      </c>
      <c r="AD120" s="97">
        <f>'Bureau de vote'!AF196</f>
        <v>0</v>
      </c>
      <c r="AE120" s="96">
        <f>'Bureau de vote'!AG196</f>
        <v>199</v>
      </c>
      <c r="AF120" s="97">
        <f>'Bureau de vote'!AH196</f>
        <v>0</v>
      </c>
    </row>
    <row r="121" spans="1:32" x14ac:dyDescent="0.15">
      <c r="A121" s="94" t="str">
        <f>'Bureau de vote'!C235</f>
        <v>TAIARAPU-E</v>
      </c>
      <c r="B121" s="91"/>
      <c r="C121" s="91">
        <f>'Bureau de vote'!E235</f>
        <v>10284</v>
      </c>
      <c r="D121" s="91">
        <f>'Bureau de vote'!F235</f>
        <v>7264</v>
      </c>
      <c r="E121" s="91">
        <f>'Bureau de vote'!G235</f>
        <v>3020</v>
      </c>
      <c r="F121" s="122">
        <f>'Bureau de vote'!H235</f>
        <v>0.29366005445352006</v>
      </c>
      <c r="G121" s="91">
        <f>'Bureau de vote'!I235</f>
        <v>79</v>
      </c>
      <c r="H121" s="122">
        <f>'Bureau de vote'!J235</f>
        <v>7.6818358615324779E-3</v>
      </c>
      <c r="I121" s="91">
        <f>'Bureau de vote'!K235</f>
        <v>50</v>
      </c>
      <c r="J121" s="95">
        <f>'Bureau de vote'!L235</f>
        <v>2891</v>
      </c>
      <c r="K121" s="91">
        <f>'Bureau de vote'!M235</f>
        <v>57</v>
      </c>
      <c r="L121" s="219">
        <f>'Bureau de vote'!N235</f>
        <v>1.9716361120719474E-2</v>
      </c>
      <c r="M121" s="94">
        <f>'Bureau de vote'!O235</f>
        <v>1110</v>
      </c>
      <c r="N121" s="220">
        <f>'Bureau de vote'!P235</f>
        <v>0.38395019024558974</v>
      </c>
      <c r="O121" s="91">
        <f>'Bureau de vote'!Q235</f>
        <v>439</v>
      </c>
      <c r="P121" s="219">
        <f>'Bureau de vote'!R235</f>
        <v>0.15185057073676927</v>
      </c>
      <c r="Q121" s="94">
        <f>'Bureau de vote'!S235</f>
        <v>106</v>
      </c>
      <c r="R121" s="220">
        <f>'Bureau de vote'!T235</f>
        <v>3.6665513663092356E-2</v>
      </c>
      <c r="S121" s="91">
        <f>'Bureau de vote'!U235</f>
        <v>30</v>
      </c>
      <c r="T121" s="219">
        <f>'Bureau de vote'!V235</f>
        <v>1.0377032168799724E-2</v>
      </c>
      <c r="U121" s="94">
        <f>'Bureau de vote'!W235</f>
        <v>28</v>
      </c>
      <c r="V121" s="220">
        <f>'Bureau de vote'!X235</f>
        <v>9.6852300242130755E-3</v>
      </c>
      <c r="W121" s="91">
        <f>'Bureau de vote'!Y235</f>
        <v>2</v>
      </c>
      <c r="X121" s="219">
        <f>'Bureau de vote'!Z235</f>
        <v>6.9180214458664825E-4</v>
      </c>
      <c r="Y121" s="94">
        <f>'Bureau de vote'!AA235</f>
        <v>12</v>
      </c>
      <c r="Z121" s="220">
        <f>'Bureau de vote'!AB235</f>
        <v>4.1508128675198895E-3</v>
      </c>
      <c r="AA121" s="91">
        <f>'Bureau de vote'!AC235</f>
        <v>224</v>
      </c>
      <c r="AB121" s="219">
        <f>'Bureau de vote'!AD235</f>
        <v>7.7481840193704604E-2</v>
      </c>
      <c r="AC121" s="94">
        <f>'Bureau de vote'!AE235</f>
        <v>50</v>
      </c>
      <c r="AD121" s="220">
        <f>'Bureau de vote'!AF235</f>
        <v>1.7295053614666205E-2</v>
      </c>
      <c r="AE121" s="94">
        <f>'Bureau de vote'!AG235</f>
        <v>833</v>
      </c>
      <c r="AF121" s="220">
        <f>'Bureau de vote'!AH235</f>
        <v>0.28813559322033899</v>
      </c>
    </row>
    <row r="122" spans="1:32" x14ac:dyDescent="0.15">
      <c r="A122" s="96" t="str">
        <f>'Bureau de vote'!C236</f>
        <v>Afaahiti 1</v>
      </c>
      <c r="B122" s="92">
        <f>'Bureau de vote'!D236</f>
        <v>1</v>
      </c>
      <c r="C122" s="92">
        <f>'Bureau de vote'!E236</f>
        <v>1139</v>
      </c>
      <c r="D122" s="92">
        <f>'Bureau de vote'!F236</f>
        <v>787</v>
      </c>
      <c r="E122" s="92">
        <f>'Bureau de vote'!G236</f>
        <v>352</v>
      </c>
      <c r="F122" s="194">
        <f>'Bureau de vote'!H236</f>
        <v>30.9</v>
      </c>
      <c r="G122" s="92">
        <f>'Bureau de vote'!I236</f>
        <v>7</v>
      </c>
      <c r="H122" s="194">
        <f>'Bureau de vote'!J236</f>
        <v>0</v>
      </c>
      <c r="I122" s="92">
        <f>'Bureau de vote'!K236</f>
        <v>5</v>
      </c>
      <c r="J122" s="97">
        <f>'Bureau de vote'!L236</f>
        <v>340</v>
      </c>
      <c r="K122" s="92">
        <f>'Bureau de vote'!M236</f>
        <v>10</v>
      </c>
      <c r="L122" s="92">
        <f>'Bureau de vote'!N236</f>
        <v>0</v>
      </c>
      <c r="M122" s="96">
        <f>'Bureau de vote'!O236</f>
        <v>105</v>
      </c>
      <c r="N122" s="97">
        <f>'Bureau de vote'!P236</f>
        <v>0</v>
      </c>
      <c r="O122" s="92">
        <f>'Bureau de vote'!Q236</f>
        <v>76</v>
      </c>
      <c r="P122" s="92">
        <f>'Bureau de vote'!R236</f>
        <v>0</v>
      </c>
      <c r="Q122" s="96">
        <f>'Bureau de vote'!S236</f>
        <v>28</v>
      </c>
      <c r="R122" s="97">
        <f>'Bureau de vote'!T236</f>
        <v>0</v>
      </c>
      <c r="S122" s="92">
        <f>'Bureau de vote'!U236</f>
        <v>3</v>
      </c>
      <c r="T122" s="92">
        <f>'Bureau de vote'!V236</f>
        <v>0</v>
      </c>
      <c r="U122" s="96">
        <f>'Bureau de vote'!W236</f>
        <v>5</v>
      </c>
      <c r="V122" s="97">
        <f>'Bureau de vote'!X236</f>
        <v>0</v>
      </c>
      <c r="W122" s="92">
        <f>'Bureau de vote'!Y236</f>
        <v>0</v>
      </c>
      <c r="X122" s="92">
        <f>'Bureau de vote'!Z236</f>
        <v>0</v>
      </c>
      <c r="Y122" s="96">
        <f>'Bureau de vote'!AA236</f>
        <v>2</v>
      </c>
      <c r="Z122" s="97">
        <f>'Bureau de vote'!AB236</f>
        <v>0</v>
      </c>
      <c r="AA122" s="92">
        <f>'Bureau de vote'!AC236</f>
        <v>29</v>
      </c>
      <c r="AB122" s="92">
        <f>'Bureau de vote'!AD236</f>
        <v>0</v>
      </c>
      <c r="AC122" s="96">
        <f>'Bureau de vote'!AE236</f>
        <v>13</v>
      </c>
      <c r="AD122" s="97">
        <f>'Bureau de vote'!AF236</f>
        <v>0</v>
      </c>
      <c r="AE122" s="96">
        <f>'Bureau de vote'!AG236</f>
        <v>69</v>
      </c>
      <c r="AF122" s="97">
        <f>'Bureau de vote'!AH236</f>
        <v>0</v>
      </c>
    </row>
    <row r="123" spans="1:32" x14ac:dyDescent="0.15">
      <c r="A123" s="96" t="str">
        <f>'Bureau de vote'!C237</f>
        <v>Afaahiti 2</v>
      </c>
      <c r="B123" s="92">
        <f>'Bureau de vote'!D237</f>
        <v>2</v>
      </c>
      <c r="C123" s="92">
        <f>'Bureau de vote'!E237</f>
        <v>1003</v>
      </c>
      <c r="D123" s="92">
        <f>'Bureau de vote'!F237</f>
        <v>665</v>
      </c>
      <c r="E123" s="92">
        <f>'Bureau de vote'!G237</f>
        <v>338</v>
      </c>
      <c r="F123" s="194">
        <f>'Bureau de vote'!H237</f>
        <v>33.700000000000003</v>
      </c>
      <c r="G123" s="92">
        <f>'Bureau de vote'!I237</f>
        <v>8</v>
      </c>
      <c r="H123" s="194">
        <f>'Bureau de vote'!J237</f>
        <v>0</v>
      </c>
      <c r="I123" s="92">
        <f>'Bureau de vote'!K237</f>
        <v>9</v>
      </c>
      <c r="J123" s="97">
        <f>'Bureau de vote'!L237</f>
        <v>321</v>
      </c>
      <c r="K123" s="92">
        <f>'Bureau de vote'!M237</f>
        <v>3</v>
      </c>
      <c r="L123" s="92">
        <f>'Bureau de vote'!N237</f>
        <v>0</v>
      </c>
      <c r="M123" s="96">
        <f>'Bureau de vote'!O237</f>
        <v>111</v>
      </c>
      <c r="N123" s="97">
        <f>'Bureau de vote'!P237</f>
        <v>0</v>
      </c>
      <c r="O123" s="92">
        <f>'Bureau de vote'!Q237</f>
        <v>42</v>
      </c>
      <c r="P123" s="92">
        <f>'Bureau de vote'!R237</f>
        <v>0</v>
      </c>
      <c r="Q123" s="96">
        <f>'Bureau de vote'!S237</f>
        <v>11</v>
      </c>
      <c r="R123" s="97">
        <f>'Bureau de vote'!T237</f>
        <v>0</v>
      </c>
      <c r="S123" s="92">
        <f>'Bureau de vote'!U237</f>
        <v>3</v>
      </c>
      <c r="T123" s="92">
        <f>'Bureau de vote'!V237</f>
        <v>0</v>
      </c>
      <c r="U123" s="96">
        <f>'Bureau de vote'!W237</f>
        <v>3</v>
      </c>
      <c r="V123" s="97">
        <f>'Bureau de vote'!X237</f>
        <v>0</v>
      </c>
      <c r="W123" s="92">
        <f>'Bureau de vote'!Y237</f>
        <v>1</v>
      </c>
      <c r="X123" s="92">
        <f>'Bureau de vote'!Z237</f>
        <v>0</v>
      </c>
      <c r="Y123" s="96">
        <f>'Bureau de vote'!AA237</f>
        <v>2</v>
      </c>
      <c r="Z123" s="97">
        <f>'Bureau de vote'!AB237</f>
        <v>0</v>
      </c>
      <c r="AA123" s="92">
        <f>'Bureau de vote'!AC237</f>
        <v>41</v>
      </c>
      <c r="AB123" s="92">
        <f>'Bureau de vote'!AD237</f>
        <v>0</v>
      </c>
      <c r="AC123" s="96">
        <f>'Bureau de vote'!AE237</f>
        <v>6</v>
      </c>
      <c r="AD123" s="97">
        <f>'Bureau de vote'!AF237</f>
        <v>0</v>
      </c>
      <c r="AE123" s="96">
        <f>'Bureau de vote'!AG237</f>
        <v>98</v>
      </c>
      <c r="AF123" s="97">
        <f>'Bureau de vote'!AH237</f>
        <v>0</v>
      </c>
    </row>
    <row r="124" spans="1:32" x14ac:dyDescent="0.15">
      <c r="A124" s="96" t="str">
        <f>'Bureau de vote'!C238</f>
        <v>Afaahiti 3</v>
      </c>
      <c r="B124" s="92">
        <f>'Bureau de vote'!D238</f>
        <v>3</v>
      </c>
      <c r="C124" s="92">
        <f>'Bureau de vote'!E238</f>
        <v>1463</v>
      </c>
      <c r="D124" s="92">
        <f>'Bureau de vote'!F238</f>
        <v>1024</v>
      </c>
      <c r="E124" s="92">
        <f>'Bureau de vote'!G238</f>
        <v>439</v>
      </c>
      <c r="F124" s="194">
        <f>'Bureau de vote'!H238</f>
        <v>30.01</v>
      </c>
      <c r="G124" s="92">
        <f>'Bureau de vote'!I238</f>
        <v>9</v>
      </c>
      <c r="H124" s="194">
        <f>'Bureau de vote'!J238</f>
        <v>0</v>
      </c>
      <c r="I124" s="92">
        <f>'Bureau de vote'!K238</f>
        <v>6</v>
      </c>
      <c r="J124" s="97">
        <f>'Bureau de vote'!L238</f>
        <v>424</v>
      </c>
      <c r="K124" s="92">
        <f>'Bureau de vote'!M238</f>
        <v>10</v>
      </c>
      <c r="L124" s="92">
        <f>'Bureau de vote'!N238</f>
        <v>0</v>
      </c>
      <c r="M124" s="96">
        <f>'Bureau de vote'!O238</f>
        <v>142</v>
      </c>
      <c r="N124" s="97">
        <f>'Bureau de vote'!P238</f>
        <v>0</v>
      </c>
      <c r="O124" s="92">
        <f>'Bureau de vote'!Q238</f>
        <v>67</v>
      </c>
      <c r="P124" s="92">
        <f>'Bureau de vote'!R238</f>
        <v>0</v>
      </c>
      <c r="Q124" s="96">
        <f>'Bureau de vote'!S238</f>
        <v>12</v>
      </c>
      <c r="R124" s="97">
        <f>'Bureau de vote'!T238</f>
        <v>0</v>
      </c>
      <c r="S124" s="92">
        <f>'Bureau de vote'!U238</f>
        <v>4</v>
      </c>
      <c r="T124" s="92">
        <f>'Bureau de vote'!V238</f>
        <v>0</v>
      </c>
      <c r="U124" s="96">
        <f>'Bureau de vote'!W238</f>
        <v>3</v>
      </c>
      <c r="V124" s="97">
        <f>'Bureau de vote'!X238</f>
        <v>0</v>
      </c>
      <c r="W124" s="92">
        <f>'Bureau de vote'!Y238</f>
        <v>0</v>
      </c>
      <c r="X124" s="92">
        <f>'Bureau de vote'!Z238</f>
        <v>0</v>
      </c>
      <c r="Y124" s="96">
        <f>'Bureau de vote'!AA238</f>
        <v>0</v>
      </c>
      <c r="Z124" s="97">
        <f>'Bureau de vote'!AB238</f>
        <v>0</v>
      </c>
      <c r="AA124" s="92">
        <f>'Bureau de vote'!AC238</f>
        <v>40</v>
      </c>
      <c r="AB124" s="92">
        <f>'Bureau de vote'!AD238</f>
        <v>0</v>
      </c>
      <c r="AC124" s="96">
        <f>'Bureau de vote'!AE238</f>
        <v>10</v>
      </c>
      <c r="AD124" s="97">
        <f>'Bureau de vote'!AF238</f>
        <v>0</v>
      </c>
      <c r="AE124" s="96">
        <f>'Bureau de vote'!AG238</f>
        <v>136</v>
      </c>
      <c r="AF124" s="97">
        <f>'Bureau de vote'!AH238</f>
        <v>0</v>
      </c>
    </row>
    <row r="125" spans="1:32" x14ac:dyDescent="0.15">
      <c r="A125" s="96" t="str">
        <f>'Bureau de vote'!C239</f>
        <v>Afaahiti 4</v>
      </c>
      <c r="B125" s="92">
        <f>'Bureau de vote'!D239</f>
        <v>4</v>
      </c>
      <c r="C125" s="92">
        <f>'Bureau de vote'!E239</f>
        <v>1181</v>
      </c>
      <c r="D125" s="92">
        <f>'Bureau de vote'!F239</f>
        <v>736</v>
      </c>
      <c r="E125" s="92">
        <f>'Bureau de vote'!G239</f>
        <v>445</v>
      </c>
      <c r="F125" s="194">
        <f>'Bureau de vote'!H239</f>
        <v>37.68</v>
      </c>
      <c r="G125" s="92">
        <f>'Bureau de vote'!I239</f>
        <v>16</v>
      </c>
      <c r="H125" s="194">
        <f>'Bureau de vote'!J239</f>
        <v>0</v>
      </c>
      <c r="I125" s="92">
        <f>'Bureau de vote'!K239</f>
        <v>9</v>
      </c>
      <c r="J125" s="97">
        <f>'Bureau de vote'!L239</f>
        <v>420</v>
      </c>
      <c r="K125" s="92">
        <f>'Bureau de vote'!M239</f>
        <v>6</v>
      </c>
      <c r="L125" s="92">
        <f>'Bureau de vote'!N239</f>
        <v>0</v>
      </c>
      <c r="M125" s="96">
        <f>'Bureau de vote'!O239</f>
        <v>174</v>
      </c>
      <c r="N125" s="97">
        <f>'Bureau de vote'!P239</f>
        <v>0</v>
      </c>
      <c r="O125" s="92">
        <f>'Bureau de vote'!Q239</f>
        <v>70</v>
      </c>
      <c r="P125" s="92">
        <f>'Bureau de vote'!R239</f>
        <v>0</v>
      </c>
      <c r="Q125" s="96">
        <f>'Bureau de vote'!S239</f>
        <v>17</v>
      </c>
      <c r="R125" s="97">
        <f>'Bureau de vote'!T239</f>
        <v>0</v>
      </c>
      <c r="S125" s="92">
        <f>'Bureau de vote'!U239</f>
        <v>6</v>
      </c>
      <c r="T125" s="92">
        <f>'Bureau de vote'!V239</f>
        <v>0</v>
      </c>
      <c r="U125" s="96">
        <f>'Bureau de vote'!W239</f>
        <v>1</v>
      </c>
      <c r="V125" s="97">
        <f>'Bureau de vote'!X239</f>
        <v>0</v>
      </c>
      <c r="W125" s="92">
        <f>'Bureau de vote'!Y239</f>
        <v>0</v>
      </c>
      <c r="X125" s="92">
        <f>'Bureau de vote'!Z239</f>
        <v>0</v>
      </c>
      <c r="Y125" s="96">
        <f>'Bureau de vote'!AA239</f>
        <v>3</v>
      </c>
      <c r="Z125" s="97">
        <f>'Bureau de vote'!AB239</f>
        <v>0</v>
      </c>
      <c r="AA125" s="92">
        <f>'Bureau de vote'!AC239</f>
        <v>47</v>
      </c>
      <c r="AB125" s="92">
        <f>'Bureau de vote'!AD239</f>
        <v>0</v>
      </c>
      <c r="AC125" s="96">
        <f>'Bureau de vote'!AE239</f>
        <v>6</v>
      </c>
      <c r="AD125" s="97">
        <f>'Bureau de vote'!AF239</f>
        <v>0</v>
      </c>
      <c r="AE125" s="96">
        <f>'Bureau de vote'!AG239</f>
        <v>90</v>
      </c>
      <c r="AF125" s="97">
        <f>'Bureau de vote'!AH239</f>
        <v>0</v>
      </c>
    </row>
    <row r="126" spans="1:32" x14ac:dyDescent="0.15">
      <c r="A126" s="96" t="str">
        <f>'Bureau de vote'!C240</f>
        <v>Pueu</v>
      </c>
      <c r="B126" s="92">
        <f>'Bureau de vote'!D240</f>
        <v>5</v>
      </c>
      <c r="C126" s="92">
        <f>'Bureau de vote'!E240</f>
        <v>1692</v>
      </c>
      <c r="D126" s="92">
        <f>'Bureau de vote'!F240</f>
        <v>1319</v>
      </c>
      <c r="E126" s="92">
        <f>'Bureau de vote'!G240</f>
        <v>373</v>
      </c>
      <c r="F126" s="194">
        <f>'Bureau de vote'!H240</f>
        <v>22.04</v>
      </c>
      <c r="G126" s="92">
        <f>'Bureau de vote'!I240</f>
        <v>10</v>
      </c>
      <c r="H126" s="194">
        <f>'Bureau de vote'!J240</f>
        <v>0</v>
      </c>
      <c r="I126" s="92">
        <f>'Bureau de vote'!K240</f>
        <v>5</v>
      </c>
      <c r="J126" s="97">
        <f>'Bureau de vote'!L240</f>
        <v>358</v>
      </c>
      <c r="K126" s="92">
        <f>'Bureau de vote'!M240</f>
        <v>12</v>
      </c>
      <c r="L126" s="92">
        <f>'Bureau de vote'!N240</f>
        <v>0</v>
      </c>
      <c r="M126" s="96">
        <f>'Bureau de vote'!O240</f>
        <v>150</v>
      </c>
      <c r="N126" s="97">
        <f>'Bureau de vote'!P240</f>
        <v>0</v>
      </c>
      <c r="O126" s="92">
        <f>'Bureau de vote'!Q240</f>
        <v>34</v>
      </c>
      <c r="P126" s="92">
        <f>'Bureau de vote'!R240</f>
        <v>0</v>
      </c>
      <c r="Q126" s="96">
        <f>'Bureau de vote'!S240</f>
        <v>6</v>
      </c>
      <c r="R126" s="97">
        <f>'Bureau de vote'!T240</f>
        <v>0</v>
      </c>
      <c r="S126" s="92">
        <f>'Bureau de vote'!U240</f>
        <v>5</v>
      </c>
      <c r="T126" s="92">
        <f>'Bureau de vote'!V240</f>
        <v>0</v>
      </c>
      <c r="U126" s="96">
        <f>'Bureau de vote'!W240</f>
        <v>4</v>
      </c>
      <c r="V126" s="97">
        <f>'Bureau de vote'!X240</f>
        <v>0</v>
      </c>
      <c r="W126" s="92">
        <f>'Bureau de vote'!Y240</f>
        <v>0</v>
      </c>
      <c r="X126" s="92">
        <f>'Bureau de vote'!Z240</f>
        <v>0</v>
      </c>
      <c r="Y126" s="96">
        <f>'Bureau de vote'!AA240</f>
        <v>0</v>
      </c>
      <c r="Z126" s="97">
        <f>'Bureau de vote'!AB240</f>
        <v>0</v>
      </c>
      <c r="AA126" s="92">
        <f>'Bureau de vote'!AC240</f>
        <v>19</v>
      </c>
      <c r="AB126" s="92">
        <f>'Bureau de vote'!AD240</f>
        <v>0</v>
      </c>
      <c r="AC126" s="96">
        <f>'Bureau de vote'!AE240</f>
        <v>5</v>
      </c>
      <c r="AD126" s="97">
        <f>'Bureau de vote'!AF240</f>
        <v>0</v>
      </c>
      <c r="AE126" s="96">
        <f>'Bureau de vote'!AG240</f>
        <v>123</v>
      </c>
      <c r="AF126" s="97">
        <f>'Bureau de vote'!AH240</f>
        <v>0</v>
      </c>
    </row>
    <row r="127" spans="1:32" x14ac:dyDescent="0.15">
      <c r="A127" s="96" t="str">
        <f>'Bureau de vote'!C241</f>
        <v>Faaone</v>
      </c>
      <c r="B127" s="92">
        <f>'Bureau de vote'!D241</f>
        <v>6</v>
      </c>
      <c r="C127" s="92">
        <f>'Bureau de vote'!E241</f>
        <v>1567</v>
      </c>
      <c r="D127" s="92">
        <f>'Bureau de vote'!F241</f>
        <v>1145</v>
      </c>
      <c r="E127" s="92">
        <f>'Bureau de vote'!G241</f>
        <v>422</v>
      </c>
      <c r="F127" s="194">
        <f>'Bureau de vote'!H241</f>
        <v>26.93</v>
      </c>
      <c r="G127" s="92">
        <f>'Bureau de vote'!I241</f>
        <v>12</v>
      </c>
      <c r="H127" s="194">
        <f>'Bureau de vote'!J241</f>
        <v>0</v>
      </c>
      <c r="I127" s="92">
        <f>'Bureau de vote'!K241</f>
        <v>6</v>
      </c>
      <c r="J127" s="97">
        <f>'Bureau de vote'!L241</f>
        <v>404</v>
      </c>
      <c r="K127" s="92">
        <f>'Bureau de vote'!M241</f>
        <v>4</v>
      </c>
      <c r="L127" s="92">
        <f>'Bureau de vote'!N241</f>
        <v>0</v>
      </c>
      <c r="M127" s="96">
        <f>'Bureau de vote'!O241</f>
        <v>138</v>
      </c>
      <c r="N127" s="97">
        <f>'Bureau de vote'!P241</f>
        <v>0</v>
      </c>
      <c r="O127" s="92">
        <f>'Bureau de vote'!Q241</f>
        <v>58</v>
      </c>
      <c r="P127" s="92">
        <f>'Bureau de vote'!R241</f>
        <v>0</v>
      </c>
      <c r="Q127" s="96">
        <f>'Bureau de vote'!S241</f>
        <v>14</v>
      </c>
      <c r="R127" s="97">
        <f>'Bureau de vote'!T241</f>
        <v>0</v>
      </c>
      <c r="S127" s="92">
        <f>'Bureau de vote'!U241</f>
        <v>2</v>
      </c>
      <c r="T127" s="92">
        <f>'Bureau de vote'!V241</f>
        <v>0</v>
      </c>
      <c r="U127" s="96">
        <f>'Bureau de vote'!W241</f>
        <v>4</v>
      </c>
      <c r="V127" s="97">
        <f>'Bureau de vote'!X241</f>
        <v>0</v>
      </c>
      <c r="W127" s="92">
        <f>'Bureau de vote'!Y241</f>
        <v>0</v>
      </c>
      <c r="X127" s="92">
        <f>'Bureau de vote'!Z241</f>
        <v>0</v>
      </c>
      <c r="Y127" s="96">
        <f>'Bureau de vote'!AA241</f>
        <v>0</v>
      </c>
      <c r="Z127" s="97">
        <f>'Bureau de vote'!AB241</f>
        <v>0</v>
      </c>
      <c r="AA127" s="92">
        <f>'Bureau de vote'!AC241</f>
        <v>17</v>
      </c>
      <c r="AB127" s="92">
        <f>'Bureau de vote'!AD241</f>
        <v>0</v>
      </c>
      <c r="AC127" s="96">
        <f>'Bureau de vote'!AE241</f>
        <v>7</v>
      </c>
      <c r="AD127" s="97">
        <f>'Bureau de vote'!AF241</f>
        <v>0</v>
      </c>
      <c r="AE127" s="96">
        <f>'Bureau de vote'!AG241</f>
        <v>160</v>
      </c>
      <c r="AF127" s="97">
        <f>'Bureau de vote'!AH241</f>
        <v>0</v>
      </c>
    </row>
    <row r="128" spans="1:32" x14ac:dyDescent="0.15">
      <c r="A128" s="96" t="str">
        <f>'Bureau de vote'!C242</f>
        <v>Tautira 1</v>
      </c>
      <c r="B128" s="92">
        <f>'Bureau de vote'!D242</f>
        <v>7</v>
      </c>
      <c r="C128" s="92">
        <f>'Bureau de vote'!E242</f>
        <v>1047</v>
      </c>
      <c r="D128" s="92">
        <f>'Bureau de vote'!F242</f>
        <v>759</v>
      </c>
      <c r="E128" s="92">
        <f>'Bureau de vote'!G242</f>
        <v>288</v>
      </c>
      <c r="F128" s="194">
        <f>'Bureau de vote'!H242</f>
        <v>27.51</v>
      </c>
      <c r="G128" s="92">
        <f>'Bureau de vote'!I242</f>
        <v>7</v>
      </c>
      <c r="H128" s="194">
        <f>'Bureau de vote'!J242</f>
        <v>0</v>
      </c>
      <c r="I128" s="92">
        <f>'Bureau de vote'!K242</f>
        <v>2</v>
      </c>
      <c r="J128" s="97">
        <f>'Bureau de vote'!L242</f>
        <v>279</v>
      </c>
      <c r="K128" s="92">
        <f>'Bureau de vote'!M242</f>
        <v>8</v>
      </c>
      <c r="L128" s="92">
        <f>'Bureau de vote'!N242</f>
        <v>0</v>
      </c>
      <c r="M128" s="96">
        <f>'Bureau de vote'!O242</f>
        <v>125</v>
      </c>
      <c r="N128" s="97">
        <f>'Bureau de vote'!P242</f>
        <v>0</v>
      </c>
      <c r="O128" s="92">
        <f>'Bureau de vote'!Q242</f>
        <v>39</v>
      </c>
      <c r="P128" s="92">
        <f>'Bureau de vote'!R242</f>
        <v>0</v>
      </c>
      <c r="Q128" s="96">
        <f>'Bureau de vote'!S242</f>
        <v>9</v>
      </c>
      <c r="R128" s="97">
        <f>'Bureau de vote'!T242</f>
        <v>0</v>
      </c>
      <c r="S128" s="92">
        <f>'Bureau de vote'!U242</f>
        <v>1</v>
      </c>
      <c r="T128" s="92">
        <f>'Bureau de vote'!V242</f>
        <v>0</v>
      </c>
      <c r="U128" s="96">
        <f>'Bureau de vote'!W242</f>
        <v>4</v>
      </c>
      <c r="V128" s="97">
        <f>'Bureau de vote'!X242</f>
        <v>0</v>
      </c>
      <c r="W128" s="92">
        <f>'Bureau de vote'!Y242</f>
        <v>1</v>
      </c>
      <c r="X128" s="92">
        <f>'Bureau de vote'!Z242</f>
        <v>0</v>
      </c>
      <c r="Y128" s="96">
        <f>'Bureau de vote'!AA242</f>
        <v>3</v>
      </c>
      <c r="Z128" s="97">
        <f>'Bureau de vote'!AB242</f>
        <v>0</v>
      </c>
      <c r="AA128" s="92">
        <f>'Bureau de vote'!AC242</f>
        <v>11</v>
      </c>
      <c r="AB128" s="92">
        <f>'Bureau de vote'!AD242</f>
        <v>0</v>
      </c>
      <c r="AC128" s="96">
        <f>'Bureau de vote'!AE242</f>
        <v>2</v>
      </c>
      <c r="AD128" s="97">
        <f>'Bureau de vote'!AF242</f>
        <v>0</v>
      </c>
      <c r="AE128" s="96">
        <f>'Bureau de vote'!AG242</f>
        <v>76</v>
      </c>
      <c r="AF128" s="97">
        <f>'Bureau de vote'!AH242</f>
        <v>0</v>
      </c>
    </row>
    <row r="129" spans="1:32" x14ac:dyDescent="0.15">
      <c r="A129" s="96" t="str">
        <f>'Bureau de vote'!C243</f>
        <v>Tautira 2</v>
      </c>
      <c r="B129" s="92">
        <f>'Bureau de vote'!D243</f>
        <v>8</v>
      </c>
      <c r="C129" s="92">
        <f>'Bureau de vote'!E243</f>
        <v>1192</v>
      </c>
      <c r="D129" s="92">
        <f>'Bureau de vote'!F243</f>
        <v>829</v>
      </c>
      <c r="E129" s="92">
        <f>'Bureau de vote'!G243</f>
        <v>363</v>
      </c>
      <c r="F129" s="194">
        <f>'Bureau de vote'!H243</f>
        <v>30.45</v>
      </c>
      <c r="G129" s="92">
        <f>'Bureau de vote'!I243</f>
        <v>10</v>
      </c>
      <c r="H129" s="194">
        <f>'Bureau de vote'!J243</f>
        <v>0</v>
      </c>
      <c r="I129" s="92">
        <f>'Bureau de vote'!K243</f>
        <v>8</v>
      </c>
      <c r="J129" s="97">
        <f>'Bureau de vote'!L243</f>
        <v>345</v>
      </c>
      <c r="K129" s="92">
        <f>'Bureau de vote'!M243</f>
        <v>4</v>
      </c>
      <c r="L129" s="92">
        <f>'Bureau de vote'!N243</f>
        <v>0</v>
      </c>
      <c r="M129" s="96">
        <f>'Bureau de vote'!O243</f>
        <v>165</v>
      </c>
      <c r="N129" s="97">
        <f>'Bureau de vote'!P243</f>
        <v>0</v>
      </c>
      <c r="O129" s="92">
        <f>'Bureau de vote'!Q243</f>
        <v>53</v>
      </c>
      <c r="P129" s="92">
        <f>'Bureau de vote'!R243</f>
        <v>0</v>
      </c>
      <c r="Q129" s="96">
        <f>'Bureau de vote'!S243</f>
        <v>9</v>
      </c>
      <c r="R129" s="97">
        <f>'Bureau de vote'!T243</f>
        <v>0</v>
      </c>
      <c r="S129" s="92">
        <f>'Bureau de vote'!U243</f>
        <v>6</v>
      </c>
      <c r="T129" s="92">
        <f>'Bureau de vote'!V243</f>
        <v>0</v>
      </c>
      <c r="U129" s="96">
        <f>'Bureau de vote'!W243</f>
        <v>4</v>
      </c>
      <c r="V129" s="97">
        <f>'Bureau de vote'!X243</f>
        <v>0</v>
      </c>
      <c r="W129" s="92">
        <f>'Bureau de vote'!Y243</f>
        <v>0</v>
      </c>
      <c r="X129" s="92">
        <f>'Bureau de vote'!Z243</f>
        <v>0</v>
      </c>
      <c r="Y129" s="96">
        <f>'Bureau de vote'!AA243</f>
        <v>2</v>
      </c>
      <c r="Z129" s="97">
        <f>'Bureau de vote'!AB243</f>
        <v>0</v>
      </c>
      <c r="AA129" s="92">
        <f>'Bureau de vote'!AC243</f>
        <v>20</v>
      </c>
      <c r="AB129" s="92">
        <f>'Bureau de vote'!AD243</f>
        <v>0</v>
      </c>
      <c r="AC129" s="96">
        <f>'Bureau de vote'!AE243</f>
        <v>1</v>
      </c>
      <c r="AD129" s="97">
        <f>'Bureau de vote'!AF243</f>
        <v>0</v>
      </c>
      <c r="AE129" s="96">
        <f>'Bureau de vote'!AG243</f>
        <v>81</v>
      </c>
      <c r="AF129" s="97">
        <f>'Bureau de vote'!AH243</f>
        <v>0</v>
      </c>
    </row>
    <row r="130" spans="1:32" x14ac:dyDescent="0.15">
      <c r="A130" s="94" t="str">
        <f>'Bureau de vote'!C244</f>
        <v>TAIARAPU-O</v>
      </c>
      <c r="B130" s="91"/>
      <c r="C130" s="91">
        <f>'Bureau de vote'!E244</f>
        <v>6183</v>
      </c>
      <c r="D130" s="91">
        <f>'Bureau de vote'!F244</f>
        <v>4225</v>
      </c>
      <c r="E130" s="91">
        <f>'Bureau de vote'!G244</f>
        <v>1958</v>
      </c>
      <c r="F130" s="122">
        <f>'Bureau de vote'!H244</f>
        <v>0.31667475335597606</v>
      </c>
      <c r="G130" s="91">
        <f>'Bureau de vote'!I244</f>
        <v>38</v>
      </c>
      <c r="H130" s="122">
        <f>'Bureau de vote'!J244</f>
        <v>6.145883875141517E-3</v>
      </c>
      <c r="I130" s="91">
        <f>'Bureau de vote'!K244</f>
        <v>61</v>
      </c>
      <c r="J130" s="95">
        <f>'Bureau de vote'!L244</f>
        <v>1859</v>
      </c>
      <c r="K130" s="91">
        <f>'Bureau de vote'!M244</f>
        <v>41</v>
      </c>
      <c r="L130" s="219">
        <f>'Bureau de vote'!N244</f>
        <v>2.2054868208714364E-2</v>
      </c>
      <c r="M130" s="94">
        <f>'Bureau de vote'!O244</f>
        <v>834</v>
      </c>
      <c r="N130" s="220">
        <f>'Bureau de vote'!P244</f>
        <v>0.44862829478214095</v>
      </c>
      <c r="O130" s="91">
        <f>'Bureau de vote'!Q244</f>
        <v>278</v>
      </c>
      <c r="P130" s="219">
        <f>'Bureau de vote'!R244</f>
        <v>0.14954276492738031</v>
      </c>
      <c r="Q130" s="94">
        <f>'Bureau de vote'!S244</f>
        <v>58</v>
      </c>
      <c r="R130" s="220">
        <f>'Bureau de vote'!T244</f>
        <v>3.1199569661108123E-2</v>
      </c>
      <c r="S130" s="91">
        <f>'Bureau de vote'!U244</f>
        <v>15</v>
      </c>
      <c r="T130" s="219">
        <f>'Bureau de vote'!V244</f>
        <v>8.0688542227003758E-3</v>
      </c>
      <c r="U130" s="94">
        <f>'Bureau de vote'!W244</f>
        <v>14</v>
      </c>
      <c r="V130" s="220">
        <f>'Bureau de vote'!X244</f>
        <v>7.5309306078536848E-3</v>
      </c>
      <c r="W130" s="91">
        <f>'Bureau de vote'!Y244</f>
        <v>5</v>
      </c>
      <c r="X130" s="219">
        <f>'Bureau de vote'!Z244</f>
        <v>2.6896180742334587E-3</v>
      </c>
      <c r="Y130" s="94">
        <f>'Bureau de vote'!AA244</f>
        <v>7</v>
      </c>
      <c r="Z130" s="220">
        <f>'Bureau de vote'!AB244</f>
        <v>3.7654653039268424E-3</v>
      </c>
      <c r="AA130" s="91">
        <f>'Bureau de vote'!AC244</f>
        <v>134</v>
      </c>
      <c r="AB130" s="219">
        <f>'Bureau de vote'!AD244</f>
        <v>7.2081764389456696E-2</v>
      </c>
      <c r="AC130" s="94">
        <f>'Bureau de vote'!AE244</f>
        <v>18</v>
      </c>
      <c r="AD130" s="220">
        <f>'Bureau de vote'!AF244</f>
        <v>9.6826250672404513E-3</v>
      </c>
      <c r="AE130" s="94">
        <f>'Bureau de vote'!AG244</f>
        <v>455</v>
      </c>
      <c r="AF130" s="220">
        <f>'Bureau de vote'!AH244</f>
        <v>0.24475524475524477</v>
      </c>
    </row>
    <row r="131" spans="1:32" x14ac:dyDescent="0.15">
      <c r="A131" s="96" t="str">
        <f>'Bureau de vote'!C245</f>
        <v>Toahotu</v>
      </c>
      <c r="B131" s="92">
        <f>'Bureau de vote'!D245</f>
        <v>1</v>
      </c>
      <c r="C131" s="92">
        <f>'Bureau de vote'!E245</f>
        <v>2425</v>
      </c>
      <c r="D131" s="92">
        <f>'Bureau de vote'!F245</f>
        <v>1531</v>
      </c>
      <c r="E131" s="92">
        <f>'Bureau de vote'!G245</f>
        <v>894</v>
      </c>
      <c r="F131" s="194">
        <f>'Bureau de vote'!H245</f>
        <v>36.869999999999997</v>
      </c>
      <c r="G131" s="92">
        <f>'Bureau de vote'!I245</f>
        <v>38</v>
      </c>
      <c r="H131" s="194">
        <f>'Bureau de vote'!J245</f>
        <v>0</v>
      </c>
      <c r="I131" s="92">
        <f>'Bureau de vote'!K245</f>
        <v>17</v>
      </c>
      <c r="J131" s="97">
        <f>'Bureau de vote'!L245</f>
        <v>839</v>
      </c>
      <c r="K131" s="92">
        <f>'Bureau de vote'!M245</f>
        <v>19</v>
      </c>
      <c r="L131" s="92">
        <f>'Bureau de vote'!N245</f>
        <v>0</v>
      </c>
      <c r="M131" s="96">
        <f>'Bureau de vote'!O245</f>
        <v>332</v>
      </c>
      <c r="N131" s="97">
        <f>'Bureau de vote'!P245</f>
        <v>0</v>
      </c>
      <c r="O131" s="92">
        <f>'Bureau de vote'!Q245</f>
        <v>157</v>
      </c>
      <c r="P131" s="92">
        <f>'Bureau de vote'!R245</f>
        <v>0</v>
      </c>
      <c r="Q131" s="96">
        <f>'Bureau de vote'!S245</f>
        <v>29</v>
      </c>
      <c r="R131" s="97">
        <f>'Bureau de vote'!T245</f>
        <v>0</v>
      </c>
      <c r="S131" s="92">
        <f>'Bureau de vote'!U245</f>
        <v>6</v>
      </c>
      <c r="T131" s="92">
        <f>'Bureau de vote'!V245</f>
        <v>0</v>
      </c>
      <c r="U131" s="96">
        <f>'Bureau de vote'!W245</f>
        <v>5</v>
      </c>
      <c r="V131" s="97">
        <f>'Bureau de vote'!X245</f>
        <v>0</v>
      </c>
      <c r="W131" s="92">
        <f>'Bureau de vote'!Y245</f>
        <v>1</v>
      </c>
      <c r="X131" s="92">
        <f>'Bureau de vote'!Z245</f>
        <v>0</v>
      </c>
      <c r="Y131" s="96">
        <f>'Bureau de vote'!AA245</f>
        <v>3</v>
      </c>
      <c r="Z131" s="97">
        <f>'Bureau de vote'!AB245</f>
        <v>0</v>
      </c>
      <c r="AA131" s="92">
        <f>'Bureau de vote'!AC245</f>
        <v>82</v>
      </c>
      <c r="AB131" s="92">
        <f>'Bureau de vote'!AD245</f>
        <v>0</v>
      </c>
      <c r="AC131" s="96">
        <f>'Bureau de vote'!AE245</f>
        <v>9</v>
      </c>
      <c r="AD131" s="97">
        <f>'Bureau de vote'!AF245</f>
        <v>0</v>
      </c>
      <c r="AE131" s="96">
        <f>'Bureau de vote'!AG245</f>
        <v>196</v>
      </c>
      <c r="AF131" s="97">
        <f>'Bureau de vote'!AH245</f>
        <v>0</v>
      </c>
    </row>
    <row r="132" spans="1:32" x14ac:dyDescent="0.15">
      <c r="A132" s="96" t="str">
        <f>'Bureau de vote'!C246</f>
        <v>Vairao</v>
      </c>
      <c r="B132" s="92">
        <f>'Bureau de vote'!D246</f>
        <v>2</v>
      </c>
      <c r="C132" s="92">
        <f>'Bureau de vote'!E246</f>
        <v>2325</v>
      </c>
      <c r="D132" s="92">
        <f>'Bureau de vote'!F246</f>
        <v>1685</v>
      </c>
      <c r="E132" s="92">
        <f>'Bureau de vote'!G246</f>
        <v>640</v>
      </c>
      <c r="F132" s="194">
        <f>'Bureau de vote'!H246</f>
        <v>27.53</v>
      </c>
      <c r="G132" s="92">
        <f>'Bureau de vote'!I246</f>
        <v>0</v>
      </c>
      <c r="H132" s="194">
        <f>'Bureau de vote'!J246</f>
        <v>0</v>
      </c>
      <c r="I132" s="92">
        <f>'Bureau de vote'!K246</f>
        <v>22</v>
      </c>
      <c r="J132" s="97">
        <f>'Bureau de vote'!L246</f>
        <v>618</v>
      </c>
      <c r="K132" s="92">
        <f>'Bureau de vote'!M246</f>
        <v>10</v>
      </c>
      <c r="L132" s="92">
        <f>'Bureau de vote'!N246</f>
        <v>0</v>
      </c>
      <c r="M132" s="96">
        <f>'Bureau de vote'!O246</f>
        <v>312</v>
      </c>
      <c r="N132" s="97">
        <f>'Bureau de vote'!P246</f>
        <v>0</v>
      </c>
      <c r="O132" s="92">
        <f>'Bureau de vote'!Q246</f>
        <v>76</v>
      </c>
      <c r="P132" s="92">
        <f>'Bureau de vote'!R246</f>
        <v>0</v>
      </c>
      <c r="Q132" s="96">
        <f>'Bureau de vote'!S246</f>
        <v>18</v>
      </c>
      <c r="R132" s="97">
        <f>'Bureau de vote'!T246</f>
        <v>0</v>
      </c>
      <c r="S132" s="92">
        <f>'Bureau de vote'!U246</f>
        <v>5</v>
      </c>
      <c r="T132" s="92">
        <f>'Bureau de vote'!V246</f>
        <v>0</v>
      </c>
      <c r="U132" s="96">
        <f>'Bureau de vote'!W246</f>
        <v>7</v>
      </c>
      <c r="V132" s="97">
        <f>'Bureau de vote'!X246</f>
        <v>0</v>
      </c>
      <c r="W132" s="92">
        <f>'Bureau de vote'!Y246</f>
        <v>0</v>
      </c>
      <c r="X132" s="92">
        <f>'Bureau de vote'!Z246</f>
        <v>0</v>
      </c>
      <c r="Y132" s="96">
        <f>'Bureau de vote'!AA246</f>
        <v>3</v>
      </c>
      <c r="Z132" s="97">
        <f>'Bureau de vote'!AB246</f>
        <v>0</v>
      </c>
      <c r="AA132" s="92">
        <f>'Bureau de vote'!AC246</f>
        <v>32</v>
      </c>
      <c r="AB132" s="92">
        <f>'Bureau de vote'!AD246</f>
        <v>0</v>
      </c>
      <c r="AC132" s="96">
        <f>'Bureau de vote'!AE246</f>
        <v>8</v>
      </c>
      <c r="AD132" s="97">
        <f>'Bureau de vote'!AF246</f>
        <v>0</v>
      </c>
      <c r="AE132" s="96">
        <f>'Bureau de vote'!AG246</f>
        <v>147</v>
      </c>
      <c r="AF132" s="97">
        <f>'Bureau de vote'!AH246</f>
        <v>0</v>
      </c>
    </row>
    <row r="133" spans="1:32" x14ac:dyDescent="0.15">
      <c r="A133" s="96" t="str">
        <f>'Bureau de vote'!C247</f>
        <v>Teahupoo</v>
      </c>
      <c r="B133" s="92">
        <f>'Bureau de vote'!D247</f>
        <v>3</v>
      </c>
      <c r="C133" s="92">
        <f>'Bureau de vote'!E247</f>
        <v>1433</v>
      </c>
      <c r="D133" s="92">
        <f>'Bureau de vote'!F247</f>
        <v>1009</v>
      </c>
      <c r="E133" s="92">
        <f>'Bureau de vote'!G247</f>
        <v>424</v>
      </c>
      <c r="F133" s="194">
        <f>'Bureau de vote'!H247</f>
        <v>29.59</v>
      </c>
      <c r="G133" s="92">
        <f>'Bureau de vote'!I247</f>
        <v>0</v>
      </c>
      <c r="H133" s="194">
        <f>'Bureau de vote'!J247</f>
        <v>0</v>
      </c>
      <c r="I133" s="92">
        <f>'Bureau de vote'!K247</f>
        <v>22</v>
      </c>
      <c r="J133" s="97">
        <f>'Bureau de vote'!L247</f>
        <v>402</v>
      </c>
      <c r="K133" s="92">
        <f>'Bureau de vote'!M247</f>
        <v>12</v>
      </c>
      <c r="L133" s="92">
        <f>'Bureau de vote'!N247</f>
        <v>0</v>
      </c>
      <c r="M133" s="96">
        <f>'Bureau de vote'!O247</f>
        <v>190</v>
      </c>
      <c r="N133" s="97">
        <f>'Bureau de vote'!P247</f>
        <v>0</v>
      </c>
      <c r="O133" s="92">
        <f>'Bureau de vote'!Q247</f>
        <v>45</v>
      </c>
      <c r="P133" s="92">
        <f>'Bureau de vote'!R247</f>
        <v>0</v>
      </c>
      <c r="Q133" s="96">
        <f>'Bureau de vote'!S247</f>
        <v>11</v>
      </c>
      <c r="R133" s="97">
        <f>'Bureau de vote'!T247</f>
        <v>0</v>
      </c>
      <c r="S133" s="92">
        <f>'Bureau de vote'!U247</f>
        <v>4</v>
      </c>
      <c r="T133" s="92">
        <f>'Bureau de vote'!V247</f>
        <v>0</v>
      </c>
      <c r="U133" s="96">
        <f>'Bureau de vote'!W247</f>
        <v>2</v>
      </c>
      <c r="V133" s="97">
        <f>'Bureau de vote'!X247</f>
        <v>0</v>
      </c>
      <c r="W133" s="92">
        <f>'Bureau de vote'!Y247</f>
        <v>4</v>
      </c>
      <c r="X133" s="92">
        <f>'Bureau de vote'!Z247</f>
        <v>0</v>
      </c>
      <c r="Y133" s="96">
        <f>'Bureau de vote'!AA247</f>
        <v>1</v>
      </c>
      <c r="Z133" s="97">
        <f>'Bureau de vote'!AB247</f>
        <v>0</v>
      </c>
      <c r="AA133" s="92">
        <f>'Bureau de vote'!AC247</f>
        <v>20</v>
      </c>
      <c r="AB133" s="92">
        <f>'Bureau de vote'!AD247</f>
        <v>0</v>
      </c>
      <c r="AC133" s="96">
        <f>'Bureau de vote'!AE247</f>
        <v>1</v>
      </c>
      <c r="AD133" s="97">
        <f>'Bureau de vote'!AF247</f>
        <v>0</v>
      </c>
      <c r="AE133" s="96">
        <f>'Bureau de vote'!AG247</f>
        <v>112</v>
      </c>
      <c r="AF133" s="97">
        <f>'Bureau de vote'!AH247</f>
        <v>0</v>
      </c>
    </row>
    <row r="134" spans="1:32" x14ac:dyDescent="0.15">
      <c r="A134" s="94" t="str">
        <f>'Bureau de vote'!C258</f>
        <v>TEVA I UTA</v>
      </c>
      <c r="B134" s="91"/>
      <c r="C134" s="91">
        <f>'Bureau de vote'!E258</f>
        <v>7250</v>
      </c>
      <c r="D134" s="91">
        <f>'Bureau de vote'!F258</f>
        <v>4890</v>
      </c>
      <c r="E134" s="91">
        <f>'Bureau de vote'!G258</f>
        <v>2360</v>
      </c>
      <c r="F134" s="122">
        <f>'Bureau de vote'!H258</f>
        <v>0.32551724137931032</v>
      </c>
      <c r="G134" s="91">
        <f>'Bureau de vote'!I258</f>
        <v>22</v>
      </c>
      <c r="H134" s="122">
        <f>'Bureau de vote'!J258</f>
        <v>3.0344827586206895E-3</v>
      </c>
      <c r="I134" s="91">
        <f>'Bureau de vote'!K258</f>
        <v>80</v>
      </c>
      <c r="J134" s="95">
        <f>'Bureau de vote'!L258</f>
        <v>2258</v>
      </c>
      <c r="K134" s="91">
        <f>'Bureau de vote'!M258</f>
        <v>34</v>
      </c>
      <c r="L134" s="219">
        <f>'Bureau de vote'!N258</f>
        <v>1.5057573073516387E-2</v>
      </c>
      <c r="M134" s="94">
        <f>'Bureau de vote'!O258</f>
        <v>965</v>
      </c>
      <c r="N134" s="220">
        <f>'Bureau de vote'!P258</f>
        <v>0.42736935341009741</v>
      </c>
      <c r="O134" s="91">
        <f>'Bureau de vote'!Q258</f>
        <v>284</v>
      </c>
      <c r="P134" s="219">
        <f>'Bureau de vote'!R258</f>
        <v>0.12577502214348982</v>
      </c>
      <c r="Q134" s="94">
        <f>'Bureau de vote'!S258</f>
        <v>50</v>
      </c>
      <c r="R134" s="220">
        <f>'Bureau de vote'!T258</f>
        <v>2.2143489813994686E-2</v>
      </c>
      <c r="S134" s="91">
        <f>'Bureau de vote'!U258</f>
        <v>19</v>
      </c>
      <c r="T134" s="219">
        <f>'Bureau de vote'!V258</f>
        <v>8.4145261293179802E-3</v>
      </c>
      <c r="U134" s="94">
        <f>'Bureau de vote'!W258</f>
        <v>23</v>
      </c>
      <c r="V134" s="220">
        <f>'Bureau de vote'!X258</f>
        <v>1.0186005314437556E-2</v>
      </c>
      <c r="W134" s="91">
        <f>'Bureau de vote'!Y258</f>
        <v>8</v>
      </c>
      <c r="X134" s="219">
        <f>'Bureau de vote'!Z258</f>
        <v>3.5429583702391498E-3</v>
      </c>
      <c r="Y134" s="94">
        <f>'Bureau de vote'!AA258</f>
        <v>6</v>
      </c>
      <c r="Z134" s="220">
        <f>'Bureau de vote'!AB258</f>
        <v>2.6572187776793621E-3</v>
      </c>
      <c r="AA134" s="91">
        <f>'Bureau de vote'!AC258</f>
        <v>158</v>
      </c>
      <c r="AB134" s="219">
        <f>'Bureau de vote'!AD258</f>
        <v>6.997342781222321E-2</v>
      </c>
      <c r="AC134" s="94">
        <f>'Bureau de vote'!AE258</f>
        <v>21</v>
      </c>
      <c r="AD134" s="220">
        <f>'Bureau de vote'!AF258</f>
        <v>9.3002657218777679E-3</v>
      </c>
      <c r="AE134" s="94">
        <f>'Bureau de vote'!AG258</f>
        <v>690</v>
      </c>
      <c r="AF134" s="220">
        <f>'Bureau de vote'!AH258</f>
        <v>0.30558015943312666</v>
      </c>
    </row>
    <row r="135" spans="1:32" x14ac:dyDescent="0.15">
      <c r="A135" s="96" t="str">
        <f>'Bureau de vote'!C259</f>
        <v>Mataiea 1</v>
      </c>
      <c r="B135" s="92">
        <f>'Bureau de vote'!D259</f>
        <v>1</v>
      </c>
      <c r="C135" s="92">
        <f>'Bureau de vote'!E259</f>
        <v>2016</v>
      </c>
      <c r="D135" s="92">
        <f>'Bureau de vote'!F259</f>
        <v>1371</v>
      </c>
      <c r="E135" s="92">
        <f>'Bureau de vote'!G259</f>
        <v>645</v>
      </c>
      <c r="F135" s="194">
        <f>'Bureau de vote'!H259</f>
        <v>31.99</v>
      </c>
      <c r="G135" s="92">
        <f>'Bureau de vote'!I259</f>
        <v>0</v>
      </c>
      <c r="H135" s="194">
        <f>'Bureau de vote'!J259</f>
        <v>0</v>
      </c>
      <c r="I135" s="92">
        <f>'Bureau de vote'!K259</f>
        <v>26</v>
      </c>
      <c r="J135" s="97">
        <f>'Bureau de vote'!L259</f>
        <v>619</v>
      </c>
      <c r="K135" s="92">
        <f>'Bureau de vote'!M259</f>
        <v>8</v>
      </c>
      <c r="L135" s="92">
        <f>'Bureau de vote'!N259</f>
        <v>0</v>
      </c>
      <c r="M135" s="96">
        <f>'Bureau de vote'!O259</f>
        <v>165</v>
      </c>
      <c r="N135" s="97">
        <f>'Bureau de vote'!P259</f>
        <v>0</v>
      </c>
      <c r="O135" s="92">
        <f>'Bureau de vote'!Q259</f>
        <v>98</v>
      </c>
      <c r="P135" s="92">
        <f>'Bureau de vote'!R259</f>
        <v>0</v>
      </c>
      <c r="Q135" s="96">
        <f>'Bureau de vote'!S259</f>
        <v>15</v>
      </c>
      <c r="R135" s="97">
        <f>'Bureau de vote'!T259</f>
        <v>0</v>
      </c>
      <c r="S135" s="92">
        <f>'Bureau de vote'!U259</f>
        <v>8</v>
      </c>
      <c r="T135" s="92">
        <f>'Bureau de vote'!V259</f>
        <v>0</v>
      </c>
      <c r="U135" s="96">
        <f>'Bureau de vote'!W259</f>
        <v>4</v>
      </c>
      <c r="V135" s="97">
        <f>'Bureau de vote'!X259</f>
        <v>0</v>
      </c>
      <c r="W135" s="92">
        <f>'Bureau de vote'!Y259</f>
        <v>7</v>
      </c>
      <c r="X135" s="92">
        <f>'Bureau de vote'!Z259</f>
        <v>0</v>
      </c>
      <c r="Y135" s="96">
        <f>'Bureau de vote'!AA259</f>
        <v>3</v>
      </c>
      <c r="Z135" s="97">
        <f>'Bureau de vote'!AB259</f>
        <v>0</v>
      </c>
      <c r="AA135" s="92">
        <f>'Bureau de vote'!AC259</f>
        <v>55</v>
      </c>
      <c r="AB135" s="92">
        <f>'Bureau de vote'!AD259</f>
        <v>0</v>
      </c>
      <c r="AC135" s="96">
        <f>'Bureau de vote'!AE259</f>
        <v>5</v>
      </c>
      <c r="AD135" s="97">
        <f>'Bureau de vote'!AF259</f>
        <v>0</v>
      </c>
      <c r="AE135" s="96">
        <f>'Bureau de vote'!AG259</f>
        <v>251</v>
      </c>
      <c r="AF135" s="97">
        <f>'Bureau de vote'!AH259</f>
        <v>0</v>
      </c>
    </row>
    <row r="136" spans="1:32" x14ac:dyDescent="0.15">
      <c r="A136" s="96" t="str">
        <f>'Bureau de vote'!C260</f>
        <v>Mataiea 2</v>
      </c>
      <c r="B136" s="92">
        <f>'Bureau de vote'!D260</f>
        <v>2</v>
      </c>
      <c r="C136" s="92">
        <f>'Bureau de vote'!E260</f>
        <v>1727</v>
      </c>
      <c r="D136" s="92">
        <f>'Bureau de vote'!F260</f>
        <v>1132</v>
      </c>
      <c r="E136" s="92">
        <f>'Bureau de vote'!G260</f>
        <v>595</v>
      </c>
      <c r="F136" s="194">
        <f>'Bureau de vote'!H260</f>
        <v>34.450000000000003</v>
      </c>
      <c r="G136" s="92">
        <f>'Bureau de vote'!I260</f>
        <v>0</v>
      </c>
      <c r="H136" s="194">
        <f>'Bureau de vote'!J260</f>
        <v>0</v>
      </c>
      <c r="I136" s="92">
        <f>'Bureau de vote'!K260</f>
        <v>35</v>
      </c>
      <c r="J136" s="97">
        <f>'Bureau de vote'!L260</f>
        <v>560</v>
      </c>
      <c r="K136" s="92">
        <f>'Bureau de vote'!M260</f>
        <v>10</v>
      </c>
      <c r="L136" s="92">
        <f>'Bureau de vote'!N260</f>
        <v>0</v>
      </c>
      <c r="M136" s="96">
        <f>'Bureau de vote'!O260</f>
        <v>178</v>
      </c>
      <c r="N136" s="97">
        <f>'Bureau de vote'!P260</f>
        <v>0</v>
      </c>
      <c r="O136" s="92">
        <f>'Bureau de vote'!Q260</f>
        <v>76</v>
      </c>
      <c r="P136" s="92">
        <f>'Bureau de vote'!R260</f>
        <v>0</v>
      </c>
      <c r="Q136" s="96">
        <f>'Bureau de vote'!S260</f>
        <v>12</v>
      </c>
      <c r="R136" s="97">
        <f>'Bureau de vote'!T260</f>
        <v>0</v>
      </c>
      <c r="S136" s="92">
        <f>'Bureau de vote'!U260</f>
        <v>2</v>
      </c>
      <c r="T136" s="92">
        <f>'Bureau de vote'!V260</f>
        <v>0</v>
      </c>
      <c r="U136" s="96">
        <f>'Bureau de vote'!W260</f>
        <v>7</v>
      </c>
      <c r="V136" s="97">
        <f>'Bureau de vote'!X260</f>
        <v>0</v>
      </c>
      <c r="W136" s="92">
        <f>'Bureau de vote'!Y260</f>
        <v>0</v>
      </c>
      <c r="X136" s="92">
        <f>'Bureau de vote'!Z260</f>
        <v>0</v>
      </c>
      <c r="Y136" s="96">
        <f>'Bureau de vote'!AA260</f>
        <v>1</v>
      </c>
      <c r="Z136" s="97">
        <f>'Bureau de vote'!AB260</f>
        <v>0</v>
      </c>
      <c r="AA136" s="92">
        <f>'Bureau de vote'!AC260</f>
        <v>42</v>
      </c>
      <c r="AB136" s="92">
        <f>'Bureau de vote'!AD260</f>
        <v>0</v>
      </c>
      <c r="AC136" s="96">
        <f>'Bureau de vote'!AE260</f>
        <v>4</v>
      </c>
      <c r="AD136" s="97">
        <f>'Bureau de vote'!AF260</f>
        <v>0</v>
      </c>
      <c r="AE136" s="96">
        <f>'Bureau de vote'!AG260</f>
        <v>228</v>
      </c>
      <c r="AF136" s="97">
        <f>'Bureau de vote'!AH260</f>
        <v>0</v>
      </c>
    </row>
    <row r="137" spans="1:32" x14ac:dyDescent="0.15">
      <c r="A137" s="96" t="str">
        <f>'Bureau de vote'!C261</f>
        <v>Papeari 1</v>
      </c>
      <c r="B137" s="92">
        <f>'Bureau de vote'!D261</f>
        <v>3</v>
      </c>
      <c r="C137" s="92">
        <f>'Bureau de vote'!E261</f>
        <v>1523</v>
      </c>
      <c r="D137" s="92">
        <f>'Bureau de vote'!F261</f>
        <v>1029</v>
      </c>
      <c r="E137" s="92">
        <f>'Bureau de vote'!G261</f>
        <v>494</v>
      </c>
      <c r="F137" s="194">
        <f>'Bureau de vote'!H261</f>
        <v>32.44</v>
      </c>
      <c r="G137" s="92">
        <f>'Bureau de vote'!I261</f>
        <v>8</v>
      </c>
      <c r="H137" s="194">
        <f>'Bureau de vote'!J261</f>
        <v>0</v>
      </c>
      <c r="I137" s="92">
        <f>'Bureau de vote'!K261</f>
        <v>4</v>
      </c>
      <c r="J137" s="97">
        <f>'Bureau de vote'!L261</f>
        <v>482</v>
      </c>
      <c r="K137" s="92">
        <f>'Bureau de vote'!M261</f>
        <v>11</v>
      </c>
      <c r="L137" s="92">
        <f>'Bureau de vote'!N261</f>
        <v>0</v>
      </c>
      <c r="M137" s="96">
        <f>'Bureau de vote'!O261</f>
        <v>304</v>
      </c>
      <c r="N137" s="97">
        <f>'Bureau de vote'!P261</f>
        <v>0</v>
      </c>
      <c r="O137" s="92">
        <f>'Bureau de vote'!Q261</f>
        <v>49</v>
      </c>
      <c r="P137" s="92">
        <f>'Bureau de vote'!R261</f>
        <v>0</v>
      </c>
      <c r="Q137" s="96">
        <f>'Bureau de vote'!S261</f>
        <v>9</v>
      </c>
      <c r="R137" s="97">
        <f>'Bureau de vote'!T261</f>
        <v>0</v>
      </c>
      <c r="S137" s="92">
        <f>'Bureau de vote'!U261</f>
        <v>1</v>
      </c>
      <c r="T137" s="92">
        <f>'Bureau de vote'!V261</f>
        <v>0</v>
      </c>
      <c r="U137" s="96">
        <f>'Bureau de vote'!W261</f>
        <v>4</v>
      </c>
      <c r="V137" s="97">
        <f>'Bureau de vote'!X261</f>
        <v>0</v>
      </c>
      <c r="W137" s="92">
        <f>'Bureau de vote'!Y261</f>
        <v>0</v>
      </c>
      <c r="X137" s="92">
        <f>'Bureau de vote'!Z261</f>
        <v>0</v>
      </c>
      <c r="Y137" s="96">
        <f>'Bureau de vote'!AA261</f>
        <v>0</v>
      </c>
      <c r="Z137" s="97">
        <f>'Bureau de vote'!AB261</f>
        <v>0</v>
      </c>
      <c r="AA137" s="92">
        <f>'Bureau de vote'!AC261</f>
        <v>18</v>
      </c>
      <c r="AB137" s="92">
        <f>'Bureau de vote'!AD261</f>
        <v>0</v>
      </c>
      <c r="AC137" s="96">
        <f>'Bureau de vote'!AE261</f>
        <v>3</v>
      </c>
      <c r="AD137" s="97">
        <f>'Bureau de vote'!AF261</f>
        <v>0</v>
      </c>
      <c r="AE137" s="96">
        <f>'Bureau de vote'!AG261</f>
        <v>83</v>
      </c>
      <c r="AF137" s="97">
        <f>'Bureau de vote'!AH261</f>
        <v>0</v>
      </c>
    </row>
    <row r="138" spans="1:32" ht="14" thickBot="1" x14ac:dyDescent="0.2">
      <c r="A138" s="98" t="str">
        <f>'Bureau de vote'!C262</f>
        <v>Papeari 2</v>
      </c>
      <c r="B138" s="99">
        <f>'Bureau de vote'!D262</f>
        <v>4</v>
      </c>
      <c r="C138" s="99">
        <f>'Bureau de vote'!E262</f>
        <v>1984</v>
      </c>
      <c r="D138" s="99">
        <f>'Bureau de vote'!F262</f>
        <v>1358</v>
      </c>
      <c r="E138" s="99">
        <f>'Bureau de vote'!G262</f>
        <v>626</v>
      </c>
      <c r="F138" s="195">
        <f>'Bureau de vote'!H262</f>
        <v>31.55</v>
      </c>
      <c r="G138" s="99">
        <f>'Bureau de vote'!I262</f>
        <v>14</v>
      </c>
      <c r="H138" s="195">
        <f>'Bureau de vote'!J262</f>
        <v>0</v>
      </c>
      <c r="I138" s="99">
        <f>'Bureau de vote'!K262</f>
        <v>15</v>
      </c>
      <c r="J138" s="100">
        <f>'Bureau de vote'!L262</f>
        <v>597</v>
      </c>
      <c r="K138" s="99">
        <f>'Bureau de vote'!M262</f>
        <v>5</v>
      </c>
      <c r="L138" s="99">
        <f>'Bureau de vote'!N262</f>
        <v>0</v>
      </c>
      <c r="M138" s="98">
        <f>'Bureau de vote'!O262</f>
        <v>318</v>
      </c>
      <c r="N138" s="100">
        <f>'Bureau de vote'!P262</f>
        <v>0</v>
      </c>
      <c r="O138" s="99">
        <f>'Bureau de vote'!Q262</f>
        <v>61</v>
      </c>
      <c r="P138" s="99">
        <f>'Bureau de vote'!R262</f>
        <v>0</v>
      </c>
      <c r="Q138" s="98">
        <f>'Bureau de vote'!S262</f>
        <v>14</v>
      </c>
      <c r="R138" s="100">
        <f>'Bureau de vote'!T262</f>
        <v>0</v>
      </c>
      <c r="S138" s="99">
        <f>'Bureau de vote'!U262</f>
        <v>8</v>
      </c>
      <c r="T138" s="99">
        <f>'Bureau de vote'!V262</f>
        <v>0</v>
      </c>
      <c r="U138" s="98">
        <f>'Bureau de vote'!W262</f>
        <v>8</v>
      </c>
      <c r="V138" s="100">
        <f>'Bureau de vote'!X262</f>
        <v>0</v>
      </c>
      <c r="W138" s="99">
        <f>'Bureau de vote'!Y262</f>
        <v>1</v>
      </c>
      <c r="X138" s="99">
        <f>'Bureau de vote'!Z262</f>
        <v>0</v>
      </c>
      <c r="Y138" s="98">
        <f>'Bureau de vote'!AA262</f>
        <v>2</v>
      </c>
      <c r="Z138" s="100">
        <f>'Bureau de vote'!AB262</f>
        <v>0</v>
      </c>
      <c r="AA138" s="99">
        <f>'Bureau de vote'!AC262</f>
        <v>43</v>
      </c>
      <c r="AB138" s="99">
        <f>'Bureau de vote'!AD262</f>
        <v>0</v>
      </c>
      <c r="AC138" s="98">
        <f>'Bureau de vote'!AE262</f>
        <v>9</v>
      </c>
      <c r="AD138" s="100">
        <f>'Bureau de vote'!AF262</f>
        <v>0</v>
      </c>
      <c r="AE138" s="98">
        <f>'Bureau de vote'!AG262</f>
        <v>128</v>
      </c>
      <c r="AF138" s="100">
        <f>'Bureau de vote'!AH262</f>
        <v>0</v>
      </c>
    </row>
    <row r="139" spans="1:32" ht="14" thickBot="1" x14ac:dyDescent="0.2"/>
    <row r="140" spans="1:32" s="29" customFormat="1" ht="26" x14ac:dyDescent="0.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123" t="str">
        <f>K3</f>
        <v>Nicolas</v>
      </c>
      <c r="L140" s="124" t="str">
        <f>L3</f>
        <v>DUPONT-AIGAN</v>
      </c>
      <c r="M140" s="123" t="str">
        <f t="shared" ref="M140:AF140" si="28">M3</f>
        <v>Marine</v>
      </c>
      <c r="N140" s="125" t="str">
        <f t="shared" si="28"/>
        <v>LE PEN</v>
      </c>
      <c r="O140" s="123" t="str">
        <f t="shared" si="28"/>
        <v>Emmanuel</v>
      </c>
      <c r="P140" s="125" t="str">
        <f t="shared" si="28"/>
        <v>MACRON</v>
      </c>
      <c r="Q140" s="123" t="str">
        <f t="shared" si="28"/>
        <v>Benoît</v>
      </c>
      <c r="R140" s="125" t="str">
        <f t="shared" si="28"/>
        <v>HAMON</v>
      </c>
      <c r="S140" s="123" t="str">
        <f t="shared" si="28"/>
        <v>Nathalie</v>
      </c>
      <c r="T140" s="125" t="str">
        <f t="shared" si="28"/>
        <v>ARTHAUD</v>
      </c>
      <c r="U140" s="123" t="str">
        <f t="shared" si="28"/>
        <v>Philippe</v>
      </c>
      <c r="V140" s="125" t="str">
        <f t="shared" si="28"/>
        <v>POUTOU</v>
      </c>
      <c r="W140" s="123" t="str">
        <f t="shared" si="28"/>
        <v>Jacques</v>
      </c>
      <c r="X140" s="125" t="str">
        <f t="shared" si="28"/>
        <v>CHEMINADE</v>
      </c>
      <c r="Y140" s="123" t="str">
        <f t="shared" si="28"/>
        <v>Jean</v>
      </c>
      <c r="Z140" s="125" t="str">
        <f t="shared" si="28"/>
        <v>LASSALLE</v>
      </c>
      <c r="AA140" s="123" t="str">
        <f t="shared" si="28"/>
        <v>Jean-Luc</v>
      </c>
      <c r="AB140" s="125" t="str">
        <f t="shared" si="28"/>
        <v>MELENCHON</v>
      </c>
      <c r="AC140" s="123" t="str">
        <f t="shared" si="28"/>
        <v>François</v>
      </c>
      <c r="AD140" s="125" t="str">
        <f t="shared" si="28"/>
        <v>ASSELINEAU</v>
      </c>
      <c r="AE140" s="123" t="str">
        <f t="shared" si="28"/>
        <v>François</v>
      </c>
      <c r="AF140" s="125" t="str">
        <f t="shared" si="28"/>
        <v>FILLON</v>
      </c>
    </row>
    <row r="141" spans="1:32" s="113" customFormat="1" ht="15" thickBot="1" x14ac:dyDescent="0.25">
      <c r="A141" s="108" t="s">
        <v>124</v>
      </c>
      <c r="B141" s="109" t="s">
        <v>126</v>
      </c>
      <c r="C141" s="108" t="s">
        <v>112</v>
      </c>
      <c r="D141" s="108" t="s">
        <v>113</v>
      </c>
      <c r="E141" s="108" t="s">
        <v>114</v>
      </c>
      <c r="F141" s="108" t="s">
        <v>173</v>
      </c>
      <c r="G141" s="108" t="str">
        <f>G4</f>
        <v>Blancs</v>
      </c>
      <c r="H141" s="108" t="str">
        <f t="shared" ref="H141:I141" si="29">H4</f>
        <v>% Blancs</v>
      </c>
      <c r="I141" s="108" t="str">
        <f t="shared" si="29"/>
        <v>Nuls</v>
      </c>
      <c r="J141" s="108" t="s">
        <v>115</v>
      </c>
      <c r="K141" s="110" t="s">
        <v>116</v>
      </c>
      <c r="L141" s="111" t="s">
        <v>117</v>
      </c>
      <c r="M141" s="112" t="s">
        <v>116</v>
      </c>
      <c r="N141" s="111" t="s">
        <v>117</v>
      </c>
      <c r="O141" s="112" t="s">
        <v>116</v>
      </c>
      <c r="P141" s="111" t="s">
        <v>117</v>
      </c>
      <c r="Q141" s="112" t="s">
        <v>116</v>
      </c>
      <c r="R141" s="111" t="s">
        <v>117</v>
      </c>
      <c r="S141" s="112" t="s">
        <v>116</v>
      </c>
      <c r="T141" s="111" t="s">
        <v>117</v>
      </c>
      <c r="U141" s="112" t="s">
        <v>116</v>
      </c>
      <c r="V141" s="111" t="s">
        <v>117</v>
      </c>
      <c r="W141" s="112" t="s">
        <v>116</v>
      </c>
      <c r="X141" s="111" t="s">
        <v>117</v>
      </c>
      <c r="Y141" s="112" t="s">
        <v>116</v>
      </c>
      <c r="Z141" s="111" t="s">
        <v>117</v>
      </c>
      <c r="AA141" s="112" t="s">
        <v>116</v>
      </c>
      <c r="AB141" s="111" t="s">
        <v>117</v>
      </c>
      <c r="AC141" s="112" t="s">
        <v>116</v>
      </c>
      <c r="AD141" s="111" t="s">
        <v>117</v>
      </c>
      <c r="AE141" s="112" t="s">
        <v>116</v>
      </c>
      <c r="AF141" s="111" t="s">
        <v>117</v>
      </c>
    </row>
    <row r="142" spans="1:32" ht="14" thickBot="1" x14ac:dyDescent="0.2">
      <c r="A142" s="11" t="s">
        <v>172</v>
      </c>
      <c r="B142" s="12">
        <f>COUNTA(B5:B138)</f>
        <v>121</v>
      </c>
      <c r="C142" s="12">
        <f>SUM(C5,C12,C27,C36,C50,C61,C70,C78,C94,C105,C121,C130,C134)</f>
        <v>149021</v>
      </c>
      <c r="D142" s="12">
        <f>SUM(D5,D12,D27,D36,D50,D61,D70,D78,D94,D105,D121,D130,D134)</f>
        <v>93338</v>
      </c>
      <c r="E142" s="12">
        <f>SUM(E5,E12,E27,E36,E50,E61,E70,E78,E94,E105,E121,E130,E134)</f>
        <v>55683</v>
      </c>
      <c r="F142" s="13">
        <f>E142/C142</f>
        <v>0.37365874608276683</v>
      </c>
      <c r="G142" s="119">
        <f>SUM(G5,G12,G27,G36,G50,G61,G70,G78,G94,G105,G121,G130,G134)</f>
        <v>1329</v>
      </c>
      <c r="H142" s="21">
        <f>G142/C142</f>
        <v>8.9182061588635158E-3</v>
      </c>
      <c r="I142" s="119">
        <f>SUM(I5,I12,I27,I36,I50,I61,I70,I78,I94,I105,I121,I130,I130,I134)</f>
        <v>1448</v>
      </c>
      <c r="J142" s="12">
        <f>SUM(J5,J12,J27,J36,J50,J61,J70,J78,J94,J105,J121,J130,J134)</f>
        <v>52967</v>
      </c>
      <c r="K142" s="11">
        <f>SUM(K5,K12,K27,K36,K50,K61,K70,K78,K94,K105,K121,K130,K134)</f>
        <v>1318</v>
      </c>
      <c r="L142" s="14">
        <f>K142/$J142</f>
        <v>2.4883417977231106E-2</v>
      </c>
      <c r="M142" s="12">
        <f>SUM(M5,M12,M27,M36,M50,M61,M70,M78,M94,M105,M121,M130,M134)</f>
        <v>16544</v>
      </c>
      <c r="N142" s="14">
        <f>M142/$J142</f>
        <v>0.31234542262163234</v>
      </c>
      <c r="O142" s="12">
        <f t="shared" ref="O142" si="30">SUM(O5,O12,O27,O36,O50,O61,O70,O78,O94,O105,O121,O130,O134)</f>
        <v>9276</v>
      </c>
      <c r="P142" s="22">
        <f t="shared" ref="P142" si="31">O142/$J142</f>
        <v>0.17512790983064927</v>
      </c>
      <c r="Q142" s="12">
        <f t="shared" ref="Q142" si="32">SUM(Q5,Q12,Q27,Q36,Q50,Q61,Q70,Q78,Q94,Q105,Q121,Q130,Q134)</f>
        <v>1743</v>
      </c>
      <c r="R142" s="22">
        <f t="shared" ref="R142" si="33">Q142/$J142</f>
        <v>3.2907281892499106E-2</v>
      </c>
      <c r="S142" s="12">
        <f t="shared" ref="S142" si="34">SUM(S5,S12,S27,S36,S50,S61,S70,S78,S94,S105,S121,S130,S134)</f>
        <v>491</v>
      </c>
      <c r="T142" s="22">
        <f t="shared" ref="T142" si="35">S142/$J142</f>
        <v>9.2699227821096148E-3</v>
      </c>
      <c r="U142" s="12">
        <f t="shared" ref="U142" si="36">SUM(U5,U12,U27,U36,U50,U61,U70,U78,U94,U105,U121,U130,U134)</f>
        <v>538</v>
      </c>
      <c r="V142" s="22">
        <f t="shared" ref="V142" si="37">U142/$J142</f>
        <v>1.0157267732739252E-2</v>
      </c>
      <c r="W142" s="12">
        <f t="shared" ref="W142" si="38">SUM(W5,W12,W27,W36,W50,W61,W70,W78,W94,W105,W121,W130,W134)</f>
        <v>154</v>
      </c>
      <c r="X142" s="22">
        <f t="shared" ref="X142" si="39">W142/$J142</f>
        <v>2.9074706892971095E-3</v>
      </c>
      <c r="Y142" s="12">
        <f t="shared" ref="Y142" si="40">SUM(Y5,Y12,Y27,Y36,Y50,Y61,Y70,Y78,Y94,Y105,Y121,Y130,Y134)</f>
        <v>361</v>
      </c>
      <c r="Z142" s="22">
        <f t="shared" ref="Z142" si="41">Y142/$J142</f>
        <v>6.81556440802764E-3</v>
      </c>
      <c r="AA142" s="12">
        <f t="shared" ref="AA142" si="42">SUM(AA5,AA12,AA27,AA36,AA50,AA61,AA70,AA78,AA94,AA105,AA121,AA130,AA134)</f>
        <v>4845</v>
      </c>
      <c r="AB142" s="22">
        <f t="shared" ref="AB142" si="43">AA142/$J142</f>
        <v>9.147204863405517E-2</v>
      </c>
      <c r="AC142" s="12">
        <f t="shared" ref="AC142" si="44">SUM(AC5,AC12,AC27,AC36,AC50,AC61,AC70,AC78,AC94,AC105,AC121,AC130,AC134)</f>
        <v>953</v>
      </c>
      <c r="AD142" s="22">
        <f t="shared" ref="AD142" si="45">AC142/$J142</f>
        <v>1.7992334850000943E-2</v>
      </c>
      <c r="AE142" s="12">
        <f t="shared" ref="AE142" si="46">SUM(AE5,AE12,AE27,AE36,AE50,AE61,AE70,AE78,AE94,AE105,AE121,AE130,AE134)</f>
        <v>16744</v>
      </c>
      <c r="AF142" s="22">
        <f t="shared" ref="AF142" si="47">AE142/$J142</f>
        <v>0.31612135858175844</v>
      </c>
    </row>
    <row r="144" spans="1:32" ht="14" thickBo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14" thickBot="1" x14ac:dyDescent="0.2"/>
    <row r="146" spans="1:32" s="29" customFormat="1" ht="26" x14ac:dyDescent="0.15">
      <c r="K146" s="35" t="str">
        <f>'Bureau de vote'!M291</f>
        <v>Nicolas</v>
      </c>
      <c r="L146" s="33" t="str">
        <f>'Bureau de vote'!N291</f>
        <v>DUPONT-AIGAN</v>
      </c>
      <c r="M146" s="35" t="str">
        <f>'Bureau de vote'!O291</f>
        <v>Marine</v>
      </c>
      <c r="N146" s="36" t="str">
        <f>'Bureau de vote'!P291</f>
        <v>LE PEN</v>
      </c>
      <c r="O146" s="35" t="str">
        <f>'Bureau de vote'!Q291</f>
        <v>Emmanuel</v>
      </c>
      <c r="P146" s="36" t="str">
        <f>'Bureau de vote'!R291</f>
        <v>MACRON</v>
      </c>
      <c r="Q146" s="35" t="str">
        <f>'Bureau de vote'!S291</f>
        <v>Benoît</v>
      </c>
      <c r="R146" s="36" t="str">
        <f>'Bureau de vote'!T291</f>
        <v>HAMON</v>
      </c>
      <c r="S146" s="35" t="str">
        <f>'Bureau de vote'!U291</f>
        <v>Nathalie</v>
      </c>
      <c r="T146" s="36" t="str">
        <f>'Bureau de vote'!V291</f>
        <v>ARTHAUD</v>
      </c>
      <c r="U146" s="35" t="str">
        <f>'Bureau de vote'!W291</f>
        <v>Philippe</v>
      </c>
      <c r="V146" s="36" t="str">
        <f>'Bureau de vote'!X291</f>
        <v>POUTOU</v>
      </c>
      <c r="W146" s="35" t="str">
        <f>'Bureau de vote'!Y291</f>
        <v>Jacques</v>
      </c>
      <c r="X146" s="36" t="str">
        <f>'Bureau de vote'!Z291</f>
        <v>CHEMINADE</v>
      </c>
      <c r="Y146" s="35" t="str">
        <f>'Bureau de vote'!AA291</f>
        <v>Jean</v>
      </c>
      <c r="Z146" s="36" t="str">
        <f>'Bureau de vote'!AB291</f>
        <v>LASSALLE</v>
      </c>
      <c r="AA146" s="35" t="str">
        <f>'Bureau de vote'!AC291</f>
        <v>Jean-Luc</v>
      </c>
      <c r="AB146" s="36" t="str">
        <f>'Bureau de vote'!AD291</f>
        <v>MELENCHON</v>
      </c>
      <c r="AC146" s="35" t="str">
        <f>'Bureau de vote'!AE291</f>
        <v>François</v>
      </c>
      <c r="AD146" s="36" t="str">
        <f>'Bureau de vote'!AF291</f>
        <v>ASSELINEAU</v>
      </c>
      <c r="AE146" s="35" t="str">
        <f>'Bureau de vote'!AG291</f>
        <v>François</v>
      </c>
      <c r="AF146" s="36" t="str">
        <f>'Bureau de vote'!AH291</f>
        <v>FILLON</v>
      </c>
    </row>
    <row r="147" spans="1:32" s="126" customFormat="1" ht="15" thickBot="1" x14ac:dyDescent="0.2">
      <c r="A147" s="28" t="str">
        <f>'Bureau de vote'!C292</f>
        <v>TOTAL</v>
      </c>
      <c r="B147" s="34" t="str">
        <f>'Bureau de vote'!D292</f>
        <v>Nbr bureau de vote</v>
      </c>
      <c r="C147" s="28" t="str">
        <f>'Bureau de vote'!E292</f>
        <v>Inscrits</v>
      </c>
      <c r="D147" s="28" t="str">
        <f>'Bureau de vote'!F292</f>
        <v>Abst</v>
      </c>
      <c r="E147" s="28" t="str">
        <f>'Bureau de vote'!G292</f>
        <v>Votants</v>
      </c>
      <c r="F147" s="28" t="str">
        <f>'Bureau de vote'!H292</f>
        <v>% Particip.</v>
      </c>
      <c r="G147" s="28" t="str">
        <f>'Bureau de vote'!I292</f>
        <v>Blancs</v>
      </c>
      <c r="H147" s="28" t="str">
        <f>'Bureau de vote'!J292</f>
        <v>% Blancs</v>
      </c>
      <c r="I147" s="28" t="str">
        <f>'Bureau de vote'!K292</f>
        <v>Nuls</v>
      </c>
      <c r="J147" s="28" t="str">
        <f>'Bureau de vote'!L292</f>
        <v>Exprimés</v>
      </c>
      <c r="K147" s="105" t="str">
        <f>'Bureau de vote'!M292</f>
        <v>Voix</v>
      </c>
      <c r="L147" s="106" t="str">
        <f>'Bureau de vote'!N292</f>
        <v>% Voix/Exp</v>
      </c>
      <c r="M147" s="37" t="str">
        <f>'Bureau de vote'!O292</f>
        <v>Voix</v>
      </c>
      <c r="N147" s="38" t="str">
        <f>'Bureau de vote'!P292</f>
        <v>% Voix/Exp</v>
      </c>
      <c r="O147" s="37" t="str">
        <f>'Bureau de vote'!Q292</f>
        <v>Voix</v>
      </c>
      <c r="P147" s="38" t="str">
        <f>'Bureau de vote'!R292</f>
        <v>% Voix/Exp</v>
      </c>
      <c r="Q147" s="37" t="str">
        <f>'Bureau de vote'!S292</f>
        <v>Voix</v>
      </c>
      <c r="R147" s="38" t="str">
        <f>'Bureau de vote'!T292</f>
        <v>% Voix/Exp</v>
      </c>
      <c r="S147" s="37" t="str">
        <f>'Bureau de vote'!U292</f>
        <v>Voix</v>
      </c>
      <c r="T147" s="38" t="str">
        <f>'Bureau de vote'!V292</f>
        <v>% Voix/Exp</v>
      </c>
      <c r="U147" s="37" t="str">
        <f>'Bureau de vote'!W292</f>
        <v>Voix</v>
      </c>
      <c r="V147" s="38" t="str">
        <f>'Bureau de vote'!X292</f>
        <v>% Voix/Exp</v>
      </c>
      <c r="W147" s="37" t="str">
        <f>'Bureau de vote'!Y292</f>
        <v>Voix</v>
      </c>
      <c r="X147" s="38" t="str">
        <f>'Bureau de vote'!Z292</f>
        <v>% Voix/Exp</v>
      </c>
      <c r="Y147" s="37" t="str">
        <f>'Bureau de vote'!AA292</f>
        <v>Voix</v>
      </c>
      <c r="Z147" s="38" t="str">
        <f>'Bureau de vote'!AB292</f>
        <v>% Voix/Exp</v>
      </c>
      <c r="AA147" s="37" t="str">
        <f>'Bureau de vote'!AC292</f>
        <v>Voix</v>
      </c>
      <c r="AB147" s="38" t="str">
        <f>'Bureau de vote'!AD292</f>
        <v>% Voix/Exp</v>
      </c>
      <c r="AC147" s="37" t="str">
        <f>'Bureau de vote'!AE292</f>
        <v>Voix</v>
      </c>
      <c r="AD147" s="38" t="str">
        <f>'Bureau de vote'!AF292</f>
        <v>% Voix/Exp</v>
      </c>
      <c r="AE147" s="37" t="str">
        <f>'Bureau de vote'!AG292</f>
        <v>Voix</v>
      </c>
      <c r="AF147" s="38" t="str">
        <f>'Bureau de vote'!AH292</f>
        <v>% Voix/Exp</v>
      </c>
    </row>
    <row r="148" spans="1:32" s="29" customFormat="1" ht="27" thickBot="1" x14ac:dyDescent="0.2">
      <c r="A148" s="115" t="str">
        <f>'Bureau de vote'!C293</f>
        <v>POLYNÉSIE FRANÇAISE</v>
      </c>
      <c r="B148" s="116">
        <f>'Bureau de vote'!D293</f>
        <v>236</v>
      </c>
      <c r="C148" s="116">
        <f>'Bureau de vote'!E293</f>
        <v>203940</v>
      </c>
      <c r="D148" s="116">
        <f>'Bureau de vote'!F293</f>
        <v>124527</v>
      </c>
      <c r="E148" s="116">
        <f>'Bureau de vote'!G293</f>
        <v>79413</v>
      </c>
      <c r="F148" s="117">
        <f>'Bureau de vote'!H293</f>
        <v>0.3893939393939394</v>
      </c>
      <c r="G148" s="116">
        <f>'Bureau de vote'!I293</f>
        <v>1754</v>
      </c>
      <c r="H148" s="117">
        <f>'Bureau de vote'!J293</f>
        <v>8.6005687947435516E-3</v>
      </c>
      <c r="I148" s="116">
        <f>'Bureau de vote'!K293</f>
        <v>2038</v>
      </c>
      <c r="J148" s="116">
        <f>'Bureau de vote'!L293</f>
        <v>75621</v>
      </c>
      <c r="K148" s="114">
        <f>'Bureau de vote'!M293</f>
        <v>1767</v>
      </c>
      <c r="L148" s="200">
        <f>'Bureau de vote'!N293</f>
        <v>2.3366525171579323E-2</v>
      </c>
      <c r="M148" s="114">
        <f>'Bureau de vote'!O293</f>
        <v>24604</v>
      </c>
      <c r="N148" s="200">
        <f>'Bureau de vote'!P293</f>
        <v>0.3253593578503326</v>
      </c>
      <c r="O148" s="114">
        <f>'Bureau de vote'!Q293</f>
        <v>11119</v>
      </c>
      <c r="P148" s="200">
        <f>'Bureau de vote'!R293</f>
        <v>0.14703587627775352</v>
      </c>
      <c r="Q148" s="114">
        <f>'Bureau de vote'!S293</f>
        <v>2203</v>
      </c>
      <c r="R148" s="200">
        <f>'Bureau de vote'!T293</f>
        <v>2.9132119384826967E-2</v>
      </c>
      <c r="S148" s="114">
        <f>'Bureau de vote'!U293</f>
        <v>689</v>
      </c>
      <c r="T148" s="200">
        <f>'Bureau de vote'!V293</f>
        <v>9.1112257177239121E-3</v>
      </c>
      <c r="U148" s="114">
        <f>'Bureau de vote'!W293</f>
        <v>755</v>
      </c>
      <c r="V148" s="200">
        <f>'Bureau de vote'!X293</f>
        <v>9.9839991536742438E-3</v>
      </c>
      <c r="W148" s="114">
        <f>'Bureau de vote'!Y293</f>
        <v>201</v>
      </c>
      <c r="X148" s="200">
        <f>'Bureau de vote'!Z293</f>
        <v>2.6579918276669178E-3</v>
      </c>
      <c r="Y148" s="114">
        <f>'Bureau de vote'!AA293</f>
        <v>447</v>
      </c>
      <c r="Z148" s="200">
        <f>'Bureau de vote'!AB293</f>
        <v>5.9110564525726977E-3</v>
      </c>
      <c r="AA148" s="114">
        <f>'Bureau de vote'!AC293</f>
        <v>5952</v>
      </c>
      <c r="AB148" s="200">
        <f>'Bureau de vote'!AD293</f>
        <v>7.8708295314793508E-2</v>
      </c>
      <c r="AC148" s="114">
        <f>'Bureau de vote'!AE293</f>
        <v>1206</v>
      </c>
      <c r="AD148" s="200">
        <f>'Bureau de vote'!AF293</f>
        <v>1.5947950966001507E-2</v>
      </c>
      <c r="AE148" s="114">
        <f>'Bureau de vote'!AG293</f>
        <v>26679</v>
      </c>
      <c r="AF148" s="200">
        <f>'Bureau de vote'!AH293</f>
        <v>0.35279882572301346</v>
      </c>
    </row>
  </sheetData>
  <phoneticPr fontId="1" type="noConversion"/>
  <pageMargins left="0.75196850393700787" right="0.75196850393700787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F55"/>
  <sheetViews>
    <sheetView topLeftCell="A28" zoomScale="85" zoomScaleNormal="85" zoomScalePageLayoutView="85" workbookViewId="0">
      <selection activeCell="V59" sqref="V59"/>
    </sheetView>
  </sheetViews>
  <sheetFormatPr baseColWidth="10" defaultRowHeight="13" x14ac:dyDescent="0.15"/>
  <cols>
    <col min="1" max="1" width="17.83203125" customWidth="1"/>
    <col min="2" max="2" width="10.5" customWidth="1"/>
    <col min="8" max="9" width="12" customWidth="1"/>
    <col min="11" max="11" width="9.5" customWidth="1"/>
    <col min="13" max="13" width="9.83203125" customWidth="1"/>
    <col min="14" max="14" width="13.6640625" bestFit="1" customWidth="1"/>
    <col min="24" max="24" width="12.1640625" bestFit="1" customWidth="1"/>
    <col min="28" max="28" width="12.5" bestFit="1" customWidth="1"/>
    <col min="30" max="30" width="12.6640625" bestFit="1" customWidth="1"/>
  </cols>
  <sheetData>
    <row r="1" spans="1:32" ht="20" x14ac:dyDescent="0.2">
      <c r="A1" s="7" t="str">
        <f>'Bureau de vote'!C1</f>
        <v xml:space="preserve">PRÉSIDENTIELLE 1er tour </v>
      </c>
      <c r="C1" s="32" t="s">
        <v>47</v>
      </c>
    </row>
    <row r="2" spans="1:32" ht="14" thickBot="1" x14ac:dyDescent="0.2">
      <c r="A2" s="8" t="str">
        <f>'Bureau de vote'!C2</f>
        <v>samedi 22 avril 2017</v>
      </c>
    </row>
    <row r="3" spans="1:32" s="29" customFormat="1" ht="26" x14ac:dyDescent="0.15">
      <c r="A3" s="56">
        <f ca="1">NOW()</f>
        <v>41386.345671180556</v>
      </c>
      <c r="K3" s="35" t="str">
        <f>'Bureau de vote'!M3</f>
        <v>Nicolas</v>
      </c>
      <c r="L3" s="33" t="str">
        <f>'Bureau de vote'!N3</f>
        <v>DUPONT-AIGAN</v>
      </c>
      <c r="M3" s="35" t="str">
        <f>'Bureau de vote'!O3</f>
        <v>Marine</v>
      </c>
      <c r="N3" s="36" t="str">
        <f>'Bureau de vote'!P3</f>
        <v>LE PEN</v>
      </c>
      <c r="O3" s="35" t="str">
        <f>'Bureau de vote'!Q3</f>
        <v>Emmanuel</v>
      </c>
      <c r="P3" s="36" t="str">
        <f>'Bureau de vote'!R3</f>
        <v>MACRON</v>
      </c>
      <c r="Q3" s="35" t="str">
        <f>'Bureau de vote'!S3</f>
        <v>Benoît</v>
      </c>
      <c r="R3" s="36" t="str">
        <f>'Bureau de vote'!T3</f>
        <v>HAMON</v>
      </c>
      <c r="S3" s="35" t="str">
        <f>'Bureau de vote'!U3</f>
        <v>Nathalie</v>
      </c>
      <c r="T3" s="36" t="str">
        <f>'Bureau de vote'!V3</f>
        <v>ARTHAUD</v>
      </c>
      <c r="U3" s="35" t="str">
        <f>'Bureau de vote'!W3</f>
        <v>Philippe</v>
      </c>
      <c r="V3" s="36" t="str">
        <f>'Bureau de vote'!X3</f>
        <v>POUTOU</v>
      </c>
      <c r="W3" s="35" t="str">
        <f>'Bureau de vote'!Y3</f>
        <v>Jacques</v>
      </c>
      <c r="X3" s="36" t="str">
        <f>'Bureau de vote'!Z3</f>
        <v>CHEMINADE</v>
      </c>
      <c r="Y3" s="35" t="str">
        <f>'Bureau de vote'!AA3</f>
        <v>Jean</v>
      </c>
      <c r="Z3" s="36" t="str">
        <f>'Bureau de vote'!AB3</f>
        <v>LASSALLE</v>
      </c>
      <c r="AA3" s="35" t="str">
        <f>'Bureau de vote'!AC3</f>
        <v>Jean-Luc</v>
      </c>
      <c r="AB3" s="36" t="str">
        <f>'Bureau de vote'!AD3</f>
        <v>MELENCHON</v>
      </c>
      <c r="AC3" s="35" t="str">
        <f>'Bureau de vote'!AE3</f>
        <v>François</v>
      </c>
      <c r="AD3" s="36" t="str">
        <f>'Bureau de vote'!AF3</f>
        <v>ASSELINEAU</v>
      </c>
      <c r="AE3" s="35" t="str">
        <f>'Bureau de vote'!AG3</f>
        <v>François</v>
      </c>
      <c r="AF3" s="36" t="str">
        <f>'Bureau de vote'!AH3</f>
        <v>FILLON</v>
      </c>
    </row>
    <row r="4" spans="1:32" s="39" customFormat="1" ht="29" thickBot="1" x14ac:dyDescent="0.2">
      <c r="A4" s="28" t="s">
        <v>76</v>
      </c>
      <c r="B4" s="34" t="s">
        <v>77</v>
      </c>
      <c r="C4" s="28" t="s">
        <v>112</v>
      </c>
      <c r="D4" s="28" t="s">
        <v>113</v>
      </c>
      <c r="E4" s="28" t="s">
        <v>114</v>
      </c>
      <c r="F4" s="28" t="s">
        <v>78</v>
      </c>
      <c r="G4" s="28" t="str">
        <f>'Bureau de vote'!I4</f>
        <v>Blancs</v>
      </c>
      <c r="H4" s="28" t="str">
        <f>'Bureau de vote'!J4</f>
        <v>% Blancs</v>
      </c>
      <c r="I4" s="28" t="str">
        <f>'Bureau de vote'!K4</f>
        <v>Nuls</v>
      </c>
      <c r="J4" s="28" t="s">
        <v>115</v>
      </c>
      <c r="K4" s="37" t="str">
        <f>'Bureau de vote'!M4</f>
        <v>Voix</v>
      </c>
      <c r="L4" s="38" t="str">
        <f>'Bureau de vote'!N4</f>
        <v>% Voix/Exp</v>
      </c>
      <c r="M4" s="37" t="str">
        <f>'Bureau de vote'!O4</f>
        <v>Voix</v>
      </c>
      <c r="N4" s="38" t="str">
        <f>'Bureau de vote'!P4</f>
        <v>% Voix/Exp</v>
      </c>
      <c r="O4" s="37" t="str">
        <f>'Bureau de vote'!Q4</f>
        <v>Voix</v>
      </c>
      <c r="P4" s="38" t="str">
        <f>'Bureau de vote'!R4</f>
        <v>% Voix/Exp</v>
      </c>
      <c r="Q4" s="37" t="str">
        <f>'Bureau de vote'!S4</f>
        <v>Voix</v>
      </c>
      <c r="R4" s="38" t="str">
        <f>'Bureau de vote'!T4</f>
        <v>% Voix/Exp</v>
      </c>
      <c r="S4" s="37" t="str">
        <f>'Bureau de vote'!U4</f>
        <v>Voix</v>
      </c>
      <c r="T4" s="38" t="str">
        <f>'Bureau de vote'!V4</f>
        <v>% Voix/Exp</v>
      </c>
      <c r="U4" s="37" t="str">
        <f>'Bureau de vote'!W4</f>
        <v>Voix</v>
      </c>
      <c r="V4" s="38" t="str">
        <f>'Bureau de vote'!X4</f>
        <v>% Voix/Exp</v>
      </c>
      <c r="W4" s="37" t="str">
        <f>'Bureau de vote'!Y4</f>
        <v>Voix</v>
      </c>
      <c r="X4" s="38" t="str">
        <f>'Bureau de vote'!Z4</f>
        <v>% Voix/Exp</v>
      </c>
      <c r="Y4" s="37" t="str">
        <f>'Bureau de vote'!AA4</f>
        <v>Voix</v>
      </c>
      <c r="Z4" s="38" t="str">
        <f>'Bureau de vote'!AB4</f>
        <v>% Voix/Exp</v>
      </c>
      <c r="AA4" s="37" t="str">
        <f>'Bureau de vote'!AC4</f>
        <v>Voix</v>
      </c>
      <c r="AB4" s="38" t="str">
        <f>'Bureau de vote'!AD4</f>
        <v>% Voix/Exp</v>
      </c>
      <c r="AC4" s="37" t="str">
        <f>'Bureau de vote'!AE4</f>
        <v>Voix</v>
      </c>
      <c r="AD4" s="38" t="str">
        <f>'Bureau de vote'!AF4</f>
        <v>% Voix/Exp</v>
      </c>
      <c r="AE4" s="37" t="str">
        <f>'Bureau de vote'!AG4</f>
        <v>Voix</v>
      </c>
      <c r="AF4" s="38" t="str">
        <f>'Bureau de vote'!AH4</f>
        <v>% Voix/Exp</v>
      </c>
    </row>
    <row r="5" spans="1:32" x14ac:dyDescent="0.15">
      <c r="A5" s="2" t="str">
        <f>'Bureau de vote'!C19</f>
        <v>BORA-BORA</v>
      </c>
      <c r="B5" s="3"/>
      <c r="C5" s="3">
        <f>'Bureau de vote'!E19</f>
        <v>6737</v>
      </c>
      <c r="D5" s="3">
        <f>'Bureau de vote'!F19</f>
        <v>4510</v>
      </c>
      <c r="E5" s="3">
        <f>'Bureau de vote'!G19</f>
        <v>2227</v>
      </c>
      <c r="F5" s="134">
        <f>'Bureau de vote'!H19</f>
        <v>0.33056256493988423</v>
      </c>
      <c r="G5" s="3">
        <f>'Bureau de vote'!I19</f>
        <v>46</v>
      </c>
      <c r="H5" s="134">
        <f>'Bureau de vote'!J19</f>
        <v>6.8279649695710256E-3</v>
      </c>
      <c r="I5" s="3">
        <f>'Bureau de vote'!K19</f>
        <v>44</v>
      </c>
      <c r="J5" s="132">
        <f>'Bureau de vote'!L19</f>
        <v>2137</v>
      </c>
      <c r="K5" s="2">
        <f>'Bureau de vote'!M19</f>
        <v>49</v>
      </c>
      <c r="L5" s="136">
        <f>'Bureau de vote'!N19</f>
        <v>2.2929340196537203E-2</v>
      </c>
      <c r="M5" s="1">
        <f>'Bureau de vote'!O19</f>
        <v>587</v>
      </c>
      <c r="N5" s="137">
        <f>'Bureau de vote'!P19</f>
        <v>0.27468413664014973</v>
      </c>
      <c r="O5" s="1">
        <f>'Bureau de vote'!Q19</f>
        <v>182</v>
      </c>
      <c r="P5" s="137">
        <f>'Bureau de vote'!R19</f>
        <v>8.5166120729995326E-2</v>
      </c>
      <c r="Q5" s="1">
        <f>'Bureau de vote'!S19</f>
        <v>56</v>
      </c>
      <c r="R5" s="137">
        <f>'Bureau de vote'!T19</f>
        <v>2.6204960224613945E-2</v>
      </c>
      <c r="S5" s="1">
        <f>'Bureau de vote'!U19</f>
        <v>13</v>
      </c>
      <c r="T5" s="138">
        <f>'Bureau de vote'!V19</f>
        <v>6.0832943378568089E-3</v>
      </c>
      <c r="U5" s="2">
        <f>'Bureau de vote'!W19</f>
        <v>29</v>
      </c>
      <c r="V5" s="137">
        <f>'Bureau de vote'!X19</f>
        <v>1.3570425830603651E-2</v>
      </c>
      <c r="W5" s="1">
        <f>'Bureau de vote'!Y19</f>
        <v>4</v>
      </c>
      <c r="X5" s="137">
        <f>'Bureau de vote'!Z19</f>
        <v>1.8717828731867104E-3</v>
      </c>
      <c r="Y5" s="1">
        <f>'Bureau de vote'!AA19</f>
        <v>9</v>
      </c>
      <c r="Z5" s="137">
        <f>'Bureau de vote'!AB19</f>
        <v>4.2115114646700987E-3</v>
      </c>
      <c r="AA5" s="1">
        <f>'Bureau de vote'!AC19</f>
        <v>137</v>
      </c>
      <c r="AB5" s="137">
        <f>'Bureau de vote'!AD19</f>
        <v>6.4108563406644822E-2</v>
      </c>
      <c r="AC5" s="1">
        <f>'Bureau de vote'!AE19</f>
        <v>12</v>
      </c>
      <c r="AD5" s="138">
        <f>'Bureau de vote'!AF19</f>
        <v>5.6153486195601307E-3</v>
      </c>
      <c r="AE5" s="2">
        <f>'Bureau de vote'!AG19</f>
        <v>1059</v>
      </c>
      <c r="AF5" s="137">
        <f>'Bureau de vote'!AH19</f>
        <v>0.49555451567618158</v>
      </c>
    </row>
    <row r="6" spans="1:32" x14ac:dyDescent="0.15">
      <c r="A6" s="23" t="str">
        <f>'Bureau de vote'!C20</f>
        <v>Nunue 1</v>
      </c>
      <c r="B6" s="83">
        <f>'Bureau de vote'!D20</f>
        <v>1</v>
      </c>
      <c r="C6" s="83">
        <f>'Bureau de vote'!E20</f>
        <v>1392</v>
      </c>
      <c r="D6" s="83">
        <f>'Bureau de vote'!F20</f>
        <v>981</v>
      </c>
      <c r="E6" s="83">
        <f>'Bureau de vote'!G20</f>
        <v>411</v>
      </c>
      <c r="F6" s="192">
        <f>'Bureau de vote'!H20</f>
        <v>29.53</v>
      </c>
      <c r="G6" s="83">
        <f>'Bureau de vote'!I20</f>
        <v>8</v>
      </c>
      <c r="H6" s="192">
        <f>'Bureau de vote'!J20</f>
        <v>0</v>
      </c>
      <c r="I6" s="83">
        <f>'Bureau de vote'!K20</f>
        <v>10</v>
      </c>
      <c r="J6" s="90">
        <f>'Bureau de vote'!L20</f>
        <v>393</v>
      </c>
      <c r="K6" s="23">
        <f>'Bureau de vote'!M20</f>
        <v>8</v>
      </c>
      <c r="L6" s="90">
        <f>'Bureau de vote'!N20</f>
        <v>0</v>
      </c>
      <c r="M6" s="23">
        <f>'Bureau de vote'!O20</f>
        <v>116</v>
      </c>
      <c r="N6" s="90">
        <f>'Bureau de vote'!P20</f>
        <v>0</v>
      </c>
      <c r="O6" s="23">
        <f>'Bureau de vote'!Q20</f>
        <v>33</v>
      </c>
      <c r="P6" s="90">
        <f>'Bureau de vote'!R20</f>
        <v>0</v>
      </c>
      <c r="Q6" s="23">
        <f>'Bureau de vote'!S20</f>
        <v>9</v>
      </c>
      <c r="R6" s="90">
        <f>'Bureau de vote'!T20</f>
        <v>0</v>
      </c>
      <c r="S6" s="23">
        <f>'Bureau de vote'!U20</f>
        <v>4</v>
      </c>
      <c r="T6" s="90">
        <f>'Bureau de vote'!V20</f>
        <v>0</v>
      </c>
      <c r="U6" s="23">
        <f>'Bureau de vote'!W20</f>
        <v>6</v>
      </c>
      <c r="V6" s="90">
        <f>'Bureau de vote'!X20</f>
        <v>0</v>
      </c>
      <c r="W6" s="23">
        <f>'Bureau de vote'!Y20</f>
        <v>4</v>
      </c>
      <c r="X6" s="90">
        <f>'Bureau de vote'!Z20</f>
        <v>0</v>
      </c>
      <c r="Y6" s="23">
        <f>'Bureau de vote'!AA20</f>
        <v>0</v>
      </c>
      <c r="Z6" s="90">
        <f>'Bureau de vote'!AB20</f>
        <v>0</v>
      </c>
      <c r="AA6" s="23">
        <f>'Bureau de vote'!AC20</f>
        <v>29</v>
      </c>
      <c r="AB6" s="90">
        <f>'Bureau de vote'!AD20</f>
        <v>0</v>
      </c>
      <c r="AC6" s="23">
        <f>'Bureau de vote'!AE20</f>
        <v>2</v>
      </c>
      <c r="AD6" s="90">
        <f>'Bureau de vote'!AF20</f>
        <v>0</v>
      </c>
      <c r="AE6" s="23">
        <f>'Bureau de vote'!AG20</f>
        <v>182</v>
      </c>
      <c r="AF6" s="90">
        <f>'Bureau de vote'!AH20</f>
        <v>0</v>
      </c>
    </row>
    <row r="7" spans="1:32" x14ac:dyDescent="0.15">
      <c r="A7" s="23" t="str">
        <f>'Bureau de vote'!C21</f>
        <v>Nunue 2</v>
      </c>
      <c r="B7" s="83">
        <f>'Bureau de vote'!D21</f>
        <v>2</v>
      </c>
      <c r="C7" s="83">
        <f>'Bureau de vote'!E21</f>
        <v>1607</v>
      </c>
      <c r="D7" s="83">
        <f>'Bureau de vote'!F21</f>
        <v>1028</v>
      </c>
      <c r="E7" s="83">
        <f>'Bureau de vote'!G21</f>
        <v>579</v>
      </c>
      <c r="F7" s="192">
        <f>'Bureau de vote'!H21</f>
        <v>36.03</v>
      </c>
      <c r="G7" s="83">
        <f>'Bureau de vote'!I21</f>
        <v>6</v>
      </c>
      <c r="H7" s="192">
        <f>'Bureau de vote'!J21</f>
        <v>0</v>
      </c>
      <c r="I7" s="83">
        <f>'Bureau de vote'!K21</f>
        <v>15</v>
      </c>
      <c r="J7" s="90">
        <f>'Bureau de vote'!L21</f>
        <v>558</v>
      </c>
      <c r="K7" s="23">
        <f>'Bureau de vote'!M21</f>
        <v>15</v>
      </c>
      <c r="L7" s="90">
        <f>'Bureau de vote'!N21</f>
        <v>0</v>
      </c>
      <c r="M7" s="23">
        <f>'Bureau de vote'!O21</f>
        <v>156</v>
      </c>
      <c r="N7" s="90">
        <f>'Bureau de vote'!P21</f>
        <v>0</v>
      </c>
      <c r="O7" s="23">
        <f>'Bureau de vote'!Q21</f>
        <v>29</v>
      </c>
      <c r="P7" s="90">
        <f>'Bureau de vote'!R21</f>
        <v>0</v>
      </c>
      <c r="Q7" s="23">
        <f>'Bureau de vote'!S21</f>
        <v>8</v>
      </c>
      <c r="R7" s="90">
        <f>'Bureau de vote'!T21</f>
        <v>0</v>
      </c>
      <c r="S7" s="23">
        <f>'Bureau de vote'!U21</f>
        <v>5</v>
      </c>
      <c r="T7" s="90">
        <f>'Bureau de vote'!V21</f>
        <v>0</v>
      </c>
      <c r="U7" s="23">
        <f>'Bureau de vote'!W21</f>
        <v>10</v>
      </c>
      <c r="V7" s="90">
        <f>'Bureau de vote'!X21</f>
        <v>0</v>
      </c>
      <c r="W7" s="23">
        <f>'Bureau de vote'!Y21</f>
        <v>0</v>
      </c>
      <c r="X7" s="90">
        <f>'Bureau de vote'!Z21</f>
        <v>0</v>
      </c>
      <c r="Y7" s="23">
        <f>'Bureau de vote'!AA21</f>
        <v>5</v>
      </c>
      <c r="Z7" s="90">
        <f>'Bureau de vote'!AB21</f>
        <v>0</v>
      </c>
      <c r="AA7" s="23">
        <f>'Bureau de vote'!AC21</f>
        <v>29</v>
      </c>
      <c r="AB7" s="90">
        <f>'Bureau de vote'!AD21</f>
        <v>0</v>
      </c>
      <c r="AC7" s="23">
        <f>'Bureau de vote'!AE21</f>
        <v>6</v>
      </c>
      <c r="AD7" s="90">
        <f>'Bureau de vote'!AF21</f>
        <v>0</v>
      </c>
      <c r="AE7" s="23">
        <f>'Bureau de vote'!AG21</f>
        <v>295</v>
      </c>
      <c r="AF7" s="90">
        <f>'Bureau de vote'!AH21</f>
        <v>0</v>
      </c>
    </row>
    <row r="8" spans="1:32" x14ac:dyDescent="0.15">
      <c r="A8" s="23" t="str">
        <f>'Bureau de vote'!C22</f>
        <v>Nunue 3</v>
      </c>
      <c r="B8" s="83">
        <f>'Bureau de vote'!D22</f>
        <v>3</v>
      </c>
      <c r="C8" s="83">
        <f>'Bureau de vote'!E22</f>
        <v>1121</v>
      </c>
      <c r="D8" s="83">
        <f>'Bureau de vote'!F22</f>
        <v>672</v>
      </c>
      <c r="E8" s="83">
        <f>'Bureau de vote'!G22</f>
        <v>449</v>
      </c>
      <c r="F8" s="192">
        <f>'Bureau de vote'!H22</f>
        <v>40.049999999999997</v>
      </c>
      <c r="G8" s="83">
        <f>'Bureau de vote'!I22</f>
        <v>8</v>
      </c>
      <c r="H8" s="192">
        <f>'Bureau de vote'!J22</f>
        <v>0</v>
      </c>
      <c r="I8" s="83">
        <f>'Bureau de vote'!K22</f>
        <v>9</v>
      </c>
      <c r="J8" s="90">
        <f>'Bureau de vote'!L22</f>
        <v>432</v>
      </c>
      <c r="K8" s="23">
        <f>'Bureau de vote'!M22</f>
        <v>12</v>
      </c>
      <c r="L8" s="90">
        <f>'Bureau de vote'!N22</f>
        <v>0</v>
      </c>
      <c r="M8" s="23">
        <f>'Bureau de vote'!O22</f>
        <v>111</v>
      </c>
      <c r="N8" s="90">
        <f>'Bureau de vote'!P22</f>
        <v>0</v>
      </c>
      <c r="O8" s="23">
        <f>'Bureau de vote'!Q22</f>
        <v>58</v>
      </c>
      <c r="P8" s="90">
        <f>'Bureau de vote'!R22</f>
        <v>0</v>
      </c>
      <c r="Q8" s="23">
        <f>'Bureau de vote'!S22</f>
        <v>18</v>
      </c>
      <c r="R8" s="90">
        <f>'Bureau de vote'!T22</f>
        <v>0</v>
      </c>
      <c r="S8" s="23">
        <f>'Bureau de vote'!U22</f>
        <v>1</v>
      </c>
      <c r="T8" s="90">
        <f>'Bureau de vote'!V22</f>
        <v>0</v>
      </c>
      <c r="U8" s="23">
        <f>'Bureau de vote'!W22</f>
        <v>6</v>
      </c>
      <c r="V8" s="90">
        <f>'Bureau de vote'!X22</f>
        <v>0</v>
      </c>
      <c r="W8" s="23">
        <f>'Bureau de vote'!Y22</f>
        <v>0</v>
      </c>
      <c r="X8" s="90">
        <f>'Bureau de vote'!Z22</f>
        <v>0</v>
      </c>
      <c r="Y8" s="23">
        <f>'Bureau de vote'!AA22</f>
        <v>0</v>
      </c>
      <c r="Z8" s="90">
        <f>'Bureau de vote'!AB22</f>
        <v>0</v>
      </c>
      <c r="AA8" s="23">
        <f>'Bureau de vote'!AC22</f>
        <v>33</v>
      </c>
      <c r="AB8" s="90">
        <f>'Bureau de vote'!AD22</f>
        <v>0</v>
      </c>
      <c r="AC8" s="23">
        <f>'Bureau de vote'!AE22</f>
        <v>1</v>
      </c>
      <c r="AD8" s="90">
        <f>'Bureau de vote'!AF22</f>
        <v>0</v>
      </c>
      <c r="AE8" s="23">
        <f>'Bureau de vote'!AG22</f>
        <v>192</v>
      </c>
      <c r="AF8" s="90">
        <f>'Bureau de vote'!AH22</f>
        <v>0</v>
      </c>
    </row>
    <row r="9" spans="1:32" x14ac:dyDescent="0.15">
      <c r="A9" s="23" t="str">
        <f>'Bureau de vote'!C23</f>
        <v>Faanui</v>
      </c>
      <c r="B9" s="83">
        <f>'Bureau de vote'!D23</f>
        <v>4</v>
      </c>
      <c r="C9" s="83">
        <f>'Bureau de vote'!E23</f>
        <v>1408</v>
      </c>
      <c r="D9" s="83">
        <f>'Bureau de vote'!F23</f>
        <v>949</v>
      </c>
      <c r="E9" s="83">
        <f>'Bureau de vote'!G23</f>
        <v>459</v>
      </c>
      <c r="F9" s="192">
        <f>'Bureau de vote'!H23</f>
        <v>32.6</v>
      </c>
      <c r="G9" s="83">
        <f>'Bureau de vote'!I23</f>
        <v>5</v>
      </c>
      <c r="H9" s="192">
        <f>'Bureau de vote'!J23</f>
        <v>0</v>
      </c>
      <c r="I9" s="83">
        <f>'Bureau de vote'!K23</f>
        <v>7</v>
      </c>
      <c r="J9" s="90">
        <f>'Bureau de vote'!L23</f>
        <v>447</v>
      </c>
      <c r="K9" s="23">
        <f>'Bureau de vote'!M23</f>
        <v>10</v>
      </c>
      <c r="L9" s="90">
        <f>'Bureau de vote'!N23</f>
        <v>0</v>
      </c>
      <c r="M9" s="23">
        <f>'Bureau de vote'!O23</f>
        <v>126</v>
      </c>
      <c r="N9" s="90">
        <f>'Bureau de vote'!P23</f>
        <v>0</v>
      </c>
      <c r="O9" s="23">
        <f>'Bureau de vote'!Q23</f>
        <v>34</v>
      </c>
      <c r="P9" s="90">
        <f>'Bureau de vote'!R23</f>
        <v>0</v>
      </c>
      <c r="Q9" s="23">
        <f>'Bureau de vote'!S23</f>
        <v>9</v>
      </c>
      <c r="R9" s="90">
        <f>'Bureau de vote'!T23</f>
        <v>0</v>
      </c>
      <c r="S9" s="23">
        <f>'Bureau de vote'!U23</f>
        <v>2</v>
      </c>
      <c r="T9" s="90">
        <f>'Bureau de vote'!V23</f>
        <v>0</v>
      </c>
      <c r="U9" s="23">
        <f>'Bureau de vote'!W23</f>
        <v>4</v>
      </c>
      <c r="V9" s="90">
        <f>'Bureau de vote'!X23</f>
        <v>0</v>
      </c>
      <c r="W9" s="23">
        <f>'Bureau de vote'!Y23</f>
        <v>0</v>
      </c>
      <c r="X9" s="90">
        <f>'Bureau de vote'!Z23</f>
        <v>0</v>
      </c>
      <c r="Y9" s="23">
        <f>'Bureau de vote'!AA23</f>
        <v>2</v>
      </c>
      <c r="Z9" s="90">
        <f>'Bureau de vote'!AB23</f>
        <v>0</v>
      </c>
      <c r="AA9" s="23">
        <f>'Bureau de vote'!AC23</f>
        <v>31</v>
      </c>
      <c r="AB9" s="90">
        <f>'Bureau de vote'!AD23</f>
        <v>0</v>
      </c>
      <c r="AC9" s="23">
        <f>'Bureau de vote'!AE23</f>
        <v>2</v>
      </c>
      <c r="AD9" s="90">
        <f>'Bureau de vote'!AF23</f>
        <v>0</v>
      </c>
      <c r="AE9" s="23">
        <f>'Bureau de vote'!AG23</f>
        <v>227</v>
      </c>
      <c r="AF9" s="90">
        <f>'Bureau de vote'!AH23</f>
        <v>0</v>
      </c>
    </row>
    <row r="10" spans="1:32" x14ac:dyDescent="0.15">
      <c r="A10" s="23" t="str">
        <f>'Bureau de vote'!C24</f>
        <v>Anau</v>
      </c>
      <c r="B10" s="83">
        <f>'Bureau de vote'!D24</f>
        <v>5</v>
      </c>
      <c r="C10" s="83">
        <f>'Bureau de vote'!E24</f>
        <v>1209</v>
      </c>
      <c r="D10" s="83">
        <f>'Bureau de vote'!F24</f>
        <v>880</v>
      </c>
      <c r="E10" s="83">
        <f>'Bureau de vote'!G24</f>
        <v>329</v>
      </c>
      <c r="F10" s="192">
        <f>'Bureau de vote'!H24</f>
        <v>27.21</v>
      </c>
      <c r="G10" s="83">
        <f>'Bureau de vote'!I24</f>
        <v>19</v>
      </c>
      <c r="H10" s="192">
        <f>'Bureau de vote'!J24</f>
        <v>0</v>
      </c>
      <c r="I10" s="83">
        <f>'Bureau de vote'!K24</f>
        <v>3</v>
      </c>
      <c r="J10" s="90">
        <f>'Bureau de vote'!L24</f>
        <v>307</v>
      </c>
      <c r="K10" s="23">
        <f>'Bureau de vote'!M24</f>
        <v>4</v>
      </c>
      <c r="L10" s="90">
        <f>'Bureau de vote'!N24</f>
        <v>0</v>
      </c>
      <c r="M10" s="23">
        <f>'Bureau de vote'!O24</f>
        <v>78</v>
      </c>
      <c r="N10" s="90">
        <f>'Bureau de vote'!P24</f>
        <v>0</v>
      </c>
      <c r="O10" s="23">
        <f>'Bureau de vote'!Q24</f>
        <v>28</v>
      </c>
      <c r="P10" s="90">
        <f>'Bureau de vote'!R24</f>
        <v>0</v>
      </c>
      <c r="Q10" s="23">
        <f>'Bureau de vote'!S24</f>
        <v>12</v>
      </c>
      <c r="R10" s="90">
        <f>'Bureau de vote'!T24</f>
        <v>0</v>
      </c>
      <c r="S10" s="23">
        <f>'Bureau de vote'!U24</f>
        <v>1</v>
      </c>
      <c r="T10" s="90">
        <f>'Bureau de vote'!V24</f>
        <v>0</v>
      </c>
      <c r="U10" s="23">
        <f>'Bureau de vote'!W24</f>
        <v>3</v>
      </c>
      <c r="V10" s="90">
        <f>'Bureau de vote'!X24</f>
        <v>0</v>
      </c>
      <c r="W10" s="23">
        <f>'Bureau de vote'!Y24</f>
        <v>0</v>
      </c>
      <c r="X10" s="90">
        <f>'Bureau de vote'!Z24</f>
        <v>0</v>
      </c>
      <c r="Y10" s="23">
        <f>'Bureau de vote'!AA24</f>
        <v>2</v>
      </c>
      <c r="Z10" s="90">
        <f>'Bureau de vote'!AB24</f>
        <v>0</v>
      </c>
      <c r="AA10" s="23">
        <f>'Bureau de vote'!AC24</f>
        <v>15</v>
      </c>
      <c r="AB10" s="90">
        <f>'Bureau de vote'!AD24</f>
        <v>0</v>
      </c>
      <c r="AC10" s="23">
        <f>'Bureau de vote'!AE24</f>
        <v>1</v>
      </c>
      <c r="AD10" s="90">
        <f>'Bureau de vote'!AF24</f>
        <v>0</v>
      </c>
      <c r="AE10" s="23">
        <f>'Bureau de vote'!AG24</f>
        <v>163</v>
      </c>
      <c r="AF10" s="90">
        <f>'Bureau de vote'!AH24</f>
        <v>0</v>
      </c>
    </row>
    <row r="11" spans="1:32" x14ac:dyDescent="0.15">
      <c r="A11" s="1" t="str">
        <f>'Bureau de vote'!C77</f>
        <v>HUAHINE</v>
      </c>
      <c r="B11" s="5"/>
      <c r="C11" s="5">
        <f>'Bureau de vote'!E77</f>
        <v>5126</v>
      </c>
      <c r="D11" s="5">
        <f>'Bureau de vote'!F77</f>
        <v>3475</v>
      </c>
      <c r="E11" s="5">
        <f>'Bureau de vote'!G77</f>
        <v>1651</v>
      </c>
      <c r="F11" s="135">
        <f>'Bureau de vote'!H77</f>
        <v>0.32208349590323837</v>
      </c>
      <c r="G11" s="5">
        <f>'Bureau de vote'!I77</f>
        <v>0</v>
      </c>
      <c r="H11" s="135">
        <f>'Bureau de vote'!J77</f>
        <v>0</v>
      </c>
      <c r="I11" s="5">
        <f>'Bureau de vote'!K77</f>
        <v>68</v>
      </c>
      <c r="J11" s="129">
        <f>'Bureau de vote'!L77</f>
        <v>1583</v>
      </c>
      <c r="K11" s="1">
        <f>'Bureau de vote'!M77</f>
        <v>35</v>
      </c>
      <c r="L11" s="137">
        <f>'Bureau de vote'!N77</f>
        <v>2.2109917877447885E-2</v>
      </c>
      <c r="M11" s="1">
        <f>'Bureau de vote'!O77</f>
        <v>244</v>
      </c>
      <c r="N11" s="137">
        <f>'Bureau de vote'!P77</f>
        <v>0.15413771320277952</v>
      </c>
      <c r="O11" s="1">
        <f>'Bureau de vote'!Q77</f>
        <v>147</v>
      </c>
      <c r="P11" s="137">
        <f>'Bureau de vote'!R77</f>
        <v>9.2861655085281117E-2</v>
      </c>
      <c r="Q11" s="1">
        <f>'Bureau de vote'!S77</f>
        <v>31</v>
      </c>
      <c r="R11" s="137">
        <f>'Bureau de vote'!T77</f>
        <v>1.9583070120025269E-2</v>
      </c>
      <c r="S11" s="1">
        <f>'Bureau de vote'!U77</f>
        <v>12</v>
      </c>
      <c r="T11" s="137">
        <f>'Bureau de vote'!V77</f>
        <v>7.5805432722678458E-3</v>
      </c>
      <c r="U11" s="1">
        <f>'Bureau de vote'!W77</f>
        <v>16</v>
      </c>
      <c r="V11" s="137">
        <f>'Bureau de vote'!X77</f>
        <v>1.010739102969046E-2</v>
      </c>
      <c r="W11" s="1">
        <f>'Bureau de vote'!Y77</f>
        <v>2</v>
      </c>
      <c r="X11" s="137">
        <f>'Bureau de vote'!Z77</f>
        <v>1.2634238787113076E-3</v>
      </c>
      <c r="Y11" s="1">
        <f>'Bureau de vote'!AA77</f>
        <v>6</v>
      </c>
      <c r="Z11" s="137">
        <f>'Bureau de vote'!AB77</f>
        <v>3.7902716361339229E-3</v>
      </c>
      <c r="AA11" s="1">
        <f>'Bureau de vote'!AC77</f>
        <v>74</v>
      </c>
      <c r="AB11" s="137">
        <f>'Bureau de vote'!AD77</f>
        <v>4.6746683512318379E-2</v>
      </c>
      <c r="AC11" s="1">
        <f>'Bureau de vote'!AE77</f>
        <v>13</v>
      </c>
      <c r="AD11" s="137">
        <f>'Bureau de vote'!AF77</f>
        <v>8.2122552116234999E-3</v>
      </c>
      <c r="AE11" s="1">
        <f>'Bureau de vote'!AG77</f>
        <v>1003</v>
      </c>
      <c r="AF11" s="137">
        <f>'Bureau de vote'!AH77</f>
        <v>0.63360707517372084</v>
      </c>
    </row>
    <row r="12" spans="1:32" x14ac:dyDescent="0.15">
      <c r="A12" s="23" t="str">
        <f>'Bureau de vote'!C78</f>
        <v>Faie</v>
      </c>
      <c r="B12" s="83">
        <f>'Bureau de vote'!D78</f>
        <v>1</v>
      </c>
      <c r="C12" s="83">
        <f>'Bureau de vote'!E78</f>
        <v>356</v>
      </c>
      <c r="D12" s="83">
        <f>'Bureau de vote'!F78</f>
        <v>261</v>
      </c>
      <c r="E12" s="83">
        <f>'Bureau de vote'!G78</f>
        <v>95</v>
      </c>
      <c r="F12" s="192">
        <f>'Bureau de vote'!H78</f>
        <v>26.69</v>
      </c>
      <c r="G12" s="83">
        <f>'Bureau de vote'!I78</f>
        <v>0</v>
      </c>
      <c r="H12" s="192">
        <f>'Bureau de vote'!J78</f>
        <v>0</v>
      </c>
      <c r="I12" s="83">
        <f>'Bureau de vote'!K78</f>
        <v>2</v>
      </c>
      <c r="J12" s="90">
        <f>'Bureau de vote'!L78</f>
        <v>93</v>
      </c>
      <c r="K12" s="23">
        <f>'Bureau de vote'!M78</f>
        <v>1</v>
      </c>
      <c r="L12" s="90">
        <f>'Bureau de vote'!N78</f>
        <v>0</v>
      </c>
      <c r="M12" s="23">
        <f>'Bureau de vote'!O78</f>
        <v>13</v>
      </c>
      <c r="N12" s="90">
        <f>'Bureau de vote'!P78</f>
        <v>0</v>
      </c>
      <c r="O12" s="23">
        <f>'Bureau de vote'!Q78</f>
        <v>3</v>
      </c>
      <c r="P12" s="90">
        <f>'Bureau de vote'!R78</f>
        <v>0</v>
      </c>
      <c r="Q12" s="23">
        <f>'Bureau de vote'!S78</f>
        <v>0</v>
      </c>
      <c r="R12" s="90">
        <f>'Bureau de vote'!T78</f>
        <v>0</v>
      </c>
      <c r="S12" s="23">
        <f>'Bureau de vote'!U78</f>
        <v>0</v>
      </c>
      <c r="T12" s="90">
        <f>'Bureau de vote'!V78</f>
        <v>0</v>
      </c>
      <c r="U12" s="23">
        <f>'Bureau de vote'!W78</f>
        <v>0</v>
      </c>
      <c r="V12" s="90">
        <f>'Bureau de vote'!X78</f>
        <v>0</v>
      </c>
      <c r="W12" s="23">
        <f>'Bureau de vote'!Y78</f>
        <v>0</v>
      </c>
      <c r="X12" s="90">
        <f>'Bureau de vote'!Z78</f>
        <v>0</v>
      </c>
      <c r="Y12" s="23">
        <f>'Bureau de vote'!AA78</f>
        <v>0</v>
      </c>
      <c r="Z12" s="90">
        <f>'Bureau de vote'!AB78</f>
        <v>0</v>
      </c>
      <c r="AA12" s="23">
        <f>'Bureau de vote'!AC78</f>
        <v>1</v>
      </c>
      <c r="AB12" s="90">
        <f>'Bureau de vote'!AD78</f>
        <v>0</v>
      </c>
      <c r="AC12" s="23">
        <f>'Bureau de vote'!AE78</f>
        <v>1</v>
      </c>
      <c r="AD12" s="90">
        <f>'Bureau de vote'!AF78</f>
        <v>0</v>
      </c>
      <c r="AE12" s="23">
        <f>'Bureau de vote'!AG78</f>
        <v>74</v>
      </c>
      <c r="AF12" s="90">
        <f>'Bureau de vote'!AH78</f>
        <v>0</v>
      </c>
    </row>
    <row r="13" spans="1:32" x14ac:dyDescent="0.15">
      <c r="A13" s="23" t="str">
        <f>'Bureau de vote'!C79</f>
        <v>Maeva</v>
      </c>
      <c r="B13" s="83">
        <f>'Bureau de vote'!D79</f>
        <v>2</v>
      </c>
      <c r="C13" s="83">
        <f>'Bureau de vote'!E79</f>
        <v>724</v>
      </c>
      <c r="D13" s="83">
        <f>'Bureau de vote'!F79</f>
        <v>511</v>
      </c>
      <c r="E13" s="83">
        <f>'Bureau de vote'!G79</f>
        <v>213</v>
      </c>
      <c r="F13" s="192">
        <f>'Bureau de vote'!H79</f>
        <v>29.42</v>
      </c>
      <c r="G13" s="83">
        <f>'Bureau de vote'!I79</f>
        <v>0</v>
      </c>
      <c r="H13" s="192">
        <f>'Bureau de vote'!J79</f>
        <v>0</v>
      </c>
      <c r="I13" s="83">
        <f>'Bureau de vote'!K79</f>
        <v>7</v>
      </c>
      <c r="J13" s="90">
        <f>'Bureau de vote'!L79</f>
        <v>206</v>
      </c>
      <c r="K13" s="23">
        <f>'Bureau de vote'!M79</f>
        <v>6</v>
      </c>
      <c r="L13" s="90">
        <f>'Bureau de vote'!N79</f>
        <v>0</v>
      </c>
      <c r="M13" s="23">
        <f>'Bureau de vote'!O79</f>
        <v>31</v>
      </c>
      <c r="N13" s="90">
        <f>'Bureau de vote'!P79</f>
        <v>0</v>
      </c>
      <c r="O13" s="23">
        <f>'Bureau de vote'!Q79</f>
        <v>10</v>
      </c>
      <c r="P13" s="90">
        <f>'Bureau de vote'!R79</f>
        <v>0</v>
      </c>
      <c r="Q13" s="23">
        <f>'Bureau de vote'!S79</f>
        <v>2</v>
      </c>
      <c r="R13" s="90">
        <f>'Bureau de vote'!T79</f>
        <v>0</v>
      </c>
      <c r="S13" s="23">
        <f>'Bureau de vote'!U79</f>
        <v>4</v>
      </c>
      <c r="T13" s="90">
        <f>'Bureau de vote'!V79</f>
        <v>0</v>
      </c>
      <c r="U13" s="23">
        <f>'Bureau de vote'!W79</f>
        <v>2</v>
      </c>
      <c r="V13" s="90">
        <f>'Bureau de vote'!X79</f>
        <v>0</v>
      </c>
      <c r="W13" s="23">
        <f>'Bureau de vote'!Y79</f>
        <v>0</v>
      </c>
      <c r="X13" s="90">
        <f>'Bureau de vote'!Z79</f>
        <v>0</v>
      </c>
      <c r="Y13" s="23">
        <f>'Bureau de vote'!AA79</f>
        <v>0</v>
      </c>
      <c r="Z13" s="90">
        <f>'Bureau de vote'!AB79</f>
        <v>0</v>
      </c>
      <c r="AA13" s="23">
        <f>'Bureau de vote'!AC79</f>
        <v>12</v>
      </c>
      <c r="AB13" s="90">
        <f>'Bureau de vote'!AD79</f>
        <v>0</v>
      </c>
      <c r="AC13" s="23">
        <f>'Bureau de vote'!AE79</f>
        <v>2</v>
      </c>
      <c r="AD13" s="90">
        <f>'Bureau de vote'!AF79</f>
        <v>0</v>
      </c>
      <c r="AE13" s="23">
        <f>'Bureau de vote'!AG79</f>
        <v>137</v>
      </c>
      <c r="AF13" s="90">
        <f>'Bureau de vote'!AH79</f>
        <v>0</v>
      </c>
    </row>
    <row r="14" spans="1:32" x14ac:dyDescent="0.15">
      <c r="A14" s="23" t="str">
        <f>'Bureau de vote'!C80</f>
        <v>Fare</v>
      </c>
      <c r="B14" s="83">
        <f>'Bureau de vote'!D80</f>
        <v>3</v>
      </c>
      <c r="C14" s="83">
        <f>'Bureau de vote'!E80</f>
        <v>1530</v>
      </c>
      <c r="D14" s="83">
        <f>'Bureau de vote'!F80</f>
        <v>984</v>
      </c>
      <c r="E14" s="83">
        <f>'Bureau de vote'!G80</f>
        <v>546</v>
      </c>
      <c r="F14" s="192">
        <f>'Bureau de vote'!H80</f>
        <v>35.69</v>
      </c>
      <c r="G14" s="83">
        <f>'Bureau de vote'!I80</f>
        <v>0</v>
      </c>
      <c r="H14" s="192">
        <f>'Bureau de vote'!J80</f>
        <v>0</v>
      </c>
      <c r="I14" s="83">
        <f>'Bureau de vote'!K80</f>
        <v>20</v>
      </c>
      <c r="J14" s="90">
        <f>'Bureau de vote'!L80</f>
        <v>526</v>
      </c>
      <c r="K14" s="23">
        <f>'Bureau de vote'!M80</f>
        <v>13</v>
      </c>
      <c r="L14" s="90">
        <f>'Bureau de vote'!N80</f>
        <v>0</v>
      </c>
      <c r="M14" s="23">
        <f>'Bureau de vote'!O80</f>
        <v>73</v>
      </c>
      <c r="N14" s="90">
        <f>'Bureau de vote'!P80</f>
        <v>0</v>
      </c>
      <c r="O14" s="23">
        <f>'Bureau de vote'!Q80</f>
        <v>56</v>
      </c>
      <c r="P14" s="90">
        <f>'Bureau de vote'!R80</f>
        <v>0</v>
      </c>
      <c r="Q14" s="23">
        <f>'Bureau de vote'!S80</f>
        <v>9</v>
      </c>
      <c r="R14" s="90">
        <f>'Bureau de vote'!T80</f>
        <v>0</v>
      </c>
      <c r="S14" s="23">
        <f>'Bureau de vote'!U80</f>
        <v>1</v>
      </c>
      <c r="T14" s="90">
        <f>'Bureau de vote'!V80</f>
        <v>0</v>
      </c>
      <c r="U14" s="23">
        <f>'Bureau de vote'!W80</f>
        <v>4</v>
      </c>
      <c r="V14" s="90">
        <f>'Bureau de vote'!X80</f>
        <v>0</v>
      </c>
      <c r="W14" s="23">
        <f>'Bureau de vote'!Y80</f>
        <v>1</v>
      </c>
      <c r="X14" s="90">
        <f>'Bureau de vote'!Z80</f>
        <v>0</v>
      </c>
      <c r="Y14" s="23">
        <f>'Bureau de vote'!AA80</f>
        <v>4</v>
      </c>
      <c r="Z14" s="90">
        <f>'Bureau de vote'!AB80</f>
        <v>0</v>
      </c>
      <c r="AA14" s="23">
        <f>'Bureau de vote'!AC80</f>
        <v>38</v>
      </c>
      <c r="AB14" s="90">
        <f>'Bureau de vote'!AD80</f>
        <v>0</v>
      </c>
      <c r="AC14" s="23">
        <f>'Bureau de vote'!AE80</f>
        <v>8</v>
      </c>
      <c r="AD14" s="90">
        <f>'Bureau de vote'!AF80</f>
        <v>0</v>
      </c>
      <c r="AE14" s="23">
        <f>'Bureau de vote'!AG80</f>
        <v>319</v>
      </c>
      <c r="AF14" s="90">
        <f>'Bureau de vote'!AH80</f>
        <v>0</v>
      </c>
    </row>
    <row r="15" spans="1:32" x14ac:dyDescent="0.15">
      <c r="A15" s="23" t="str">
        <f>'Bureau de vote'!C81</f>
        <v>Fitii</v>
      </c>
      <c r="B15" s="83">
        <f>'Bureau de vote'!D81</f>
        <v>4</v>
      </c>
      <c r="C15" s="83">
        <f>'Bureau de vote'!E81</f>
        <v>798</v>
      </c>
      <c r="D15" s="83">
        <f>'Bureau de vote'!F81</f>
        <v>590</v>
      </c>
      <c r="E15" s="83">
        <f>'Bureau de vote'!G81</f>
        <v>208</v>
      </c>
      <c r="F15" s="192">
        <f>'Bureau de vote'!H81</f>
        <v>26.07</v>
      </c>
      <c r="G15" s="83">
        <f>'Bureau de vote'!I81</f>
        <v>0</v>
      </c>
      <c r="H15" s="192">
        <f>'Bureau de vote'!J81</f>
        <v>0</v>
      </c>
      <c r="I15" s="83">
        <f>'Bureau de vote'!K81</f>
        <v>15</v>
      </c>
      <c r="J15" s="90">
        <f>'Bureau de vote'!L81</f>
        <v>193</v>
      </c>
      <c r="K15" s="23">
        <f>'Bureau de vote'!M81</f>
        <v>3</v>
      </c>
      <c r="L15" s="90">
        <f>'Bureau de vote'!N81</f>
        <v>0</v>
      </c>
      <c r="M15" s="23">
        <f>'Bureau de vote'!O81</f>
        <v>29</v>
      </c>
      <c r="N15" s="90">
        <f>'Bureau de vote'!P81</f>
        <v>0</v>
      </c>
      <c r="O15" s="23">
        <f>'Bureau de vote'!Q81</f>
        <v>19</v>
      </c>
      <c r="P15" s="90">
        <f>'Bureau de vote'!R81</f>
        <v>0</v>
      </c>
      <c r="Q15" s="23">
        <f>'Bureau de vote'!S81</f>
        <v>5</v>
      </c>
      <c r="R15" s="90">
        <f>'Bureau de vote'!T81</f>
        <v>0</v>
      </c>
      <c r="S15" s="23">
        <f>'Bureau de vote'!U81</f>
        <v>2</v>
      </c>
      <c r="T15" s="90">
        <f>'Bureau de vote'!V81</f>
        <v>0</v>
      </c>
      <c r="U15" s="23">
        <f>'Bureau de vote'!W81</f>
        <v>1</v>
      </c>
      <c r="V15" s="90">
        <f>'Bureau de vote'!X81</f>
        <v>0</v>
      </c>
      <c r="W15" s="23">
        <f>'Bureau de vote'!Y81</f>
        <v>1</v>
      </c>
      <c r="X15" s="90">
        <f>'Bureau de vote'!Z81</f>
        <v>0</v>
      </c>
      <c r="Y15" s="23">
        <f>'Bureau de vote'!AA81</f>
        <v>0</v>
      </c>
      <c r="Z15" s="90">
        <f>'Bureau de vote'!AB81</f>
        <v>0</v>
      </c>
      <c r="AA15" s="23">
        <f>'Bureau de vote'!AC81</f>
        <v>7</v>
      </c>
      <c r="AB15" s="90">
        <f>'Bureau de vote'!AD81</f>
        <v>0</v>
      </c>
      <c r="AC15" s="23">
        <f>'Bureau de vote'!AE81</f>
        <v>0</v>
      </c>
      <c r="AD15" s="90">
        <f>'Bureau de vote'!AF81</f>
        <v>0</v>
      </c>
      <c r="AE15" s="23">
        <f>'Bureau de vote'!AG81</f>
        <v>126</v>
      </c>
      <c r="AF15" s="90">
        <f>'Bureau de vote'!AH81</f>
        <v>0</v>
      </c>
    </row>
    <row r="16" spans="1:32" x14ac:dyDescent="0.15">
      <c r="A16" s="23" t="str">
        <f>'Bureau de vote'!C82</f>
        <v>Maroe</v>
      </c>
      <c r="B16" s="83">
        <f>'Bureau de vote'!D82</f>
        <v>5</v>
      </c>
      <c r="C16" s="83">
        <f>'Bureau de vote'!E82</f>
        <v>413</v>
      </c>
      <c r="D16" s="83">
        <f>'Bureau de vote'!F82</f>
        <v>272</v>
      </c>
      <c r="E16" s="83">
        <f>'Bureau de vote'!G82</f>
        <v>141</v>
      </c>
      <c r="F16" s="192">
        <f>'Bureau de vote'!H82</f>
        <v>34.14</v>
      </c>
      <c r="G16" s="83">
        <f>'Bureau de vote'!I82</f>
        <v>0</v>
      </c>
      <c r="H16" s="192">
        <f>'Bureau de vote'!J82</f>
        <v>0</v>
      </c>
      <c r="I16" s="83">
        <f>'Bureau de vote'!K82</f>
        <v>8</v>
      </c>
      <c r="J16" s="90">
        <f>'Bureau de vote'!L82</f>
        <v>133</v>
      </c>
      <c r="K16" s="23">
        <f>'Bureau de vote'!M82</f>
        <v>2</v>
      </c>
      <c r="L16" s="90">
        <f>'Bureau de vote'!N82</f>
        <v>0</v>
      </c>
      <c r="M16" s="23">
        <f>'Bureau de vote'!O82</f>
        <v>17</v>
      </c>
      <c r="N16" s="90">
        <f>'Bureau de vote'!P82</f>
        <v>0</v>
      </c>
      <c r="O16" s="23">
        <f>'Bureau de vote'!Q82</f>
        <v>16</v>
      </c>
      <c r="P16" s="90">
        <f>'Bureau de vote'!R82</f>
        <v>0</v>
      </c>
      <c r="Q16" s="23">
        <f>'Bureau de vote'!S82</f>
        <v>1</v>
      </c>
      <c r="R16" s="90">
        <f>'Bureau de vote'!T82</f>
        <v>0</v>
      </c>
      <c r="S16" s="23">
        <f>'Bureau de vote'!U82</f>
        <v>1</v>
      </c>
      <c r="T16" s="90">
        <f>'Bureau de vote'!V82</f>
        <v>0</v>
      </c>
      <c r="U16" s="23">
        <f>'Bureau de vote'!W82</f>
        <v>1</v>
      </c>
      <c r="V16" s="90">
        <f>'Bureau de vote'!X82</f>
        <v>0</v>
      </c>
      <c r="W16" s="23">
        <f>'Bureau de vote'!Y82</f>
        <v>0</v>
      </c>
      <c r="X16" s="90">
        <f>'Bureau de vote'!Z82</f>
        <v>0</v>
      </c>
      <c r="Y16" s="23">
        <f>'Bureau de vote'!AA82</f>
        <v>1</v>
      </c>
      <c r="Z16" s="90">
        <f>'Bureau de vote'!AB82</f>
        <v>0</v>
      </c>
      <c r="AA16" s="23">
        <f>'Bureau de vote'!AC82</f>
        <v>7</v>
      </c>
      <c r="AB16" s="90">
        <f>'Bureau de vote'!AD82</f>
        <v>0</v>
      </c>
      <c r="AC16" s="23">
        <f>'Bureau de vote'!AE82</f>
        <v>1</v>
      </c>
      <c r="AD16" s="90">
        <f>'Bureau de vote'!AF82</f>
        <v>0</v>
      </c>
      <c r="AE16" s="23">
        <f>'Bureau de vote'!AG82</f>
        <v>86</v>
      </c>
      <c r="AF16" s="90">
        <f>'Bureau de vote'!AH82</f>
        <v>0</v>
      </c>
    </row>
    <row r="17" spans="1:32" x14ac:dyDescent="0.15">
      <c r="A17" s="23" t="str">
        <f>'Bureau de vote'!C83</f>
        <v>Haapu</v>
      </c>
      <c r="B17" s="83">
        <f>'Bureau de vote'!D83</f>
        <v>6</v>
      </c>
      <c r="C17" s="83">
        <f>'Bureau de vote'!E83</f>
        <v>459</v>
      </c>
      <c r="D17" s="83">
        <f>'Bureau de vote'!F83</f>
        <v>308</v>
      </c>
      <c r="E17" s="83">
        <f>'Bureau de vote'!G83</f>
        <v>151</v>
      </c>
      <c r="F17" s="192">
        <f>'Bureau de vote'!H83</f>
        <v>32.9</v>
      </c>
      <c r="G17" s="83">
        <f>'Bureau de vote'!I83</f>
        <v>0</v>
      </c>
      <c r="H17" s="192">
        <f>'Bureau de vote'!J83</f>
        <v>0</v>
      </c>
      <c r="I17" s="83">
        <f>'Bureau de vote'!K83</f>
        <v>8</v>
      </c>
      <c r="J17" s="90">
        <f>'Bureau de vote'!L83</f>
        <v>143</v>
      </c>
      <c r="K17" s="23">
        <f>'Bureau de vote'!M83</f>
        <v>6</v>
      </c>
      <c r="L17" s="90">
        <f>'Bureau de vote'!N83</f>
        <v>0</v>
      </c>
      <c r="M17" s="23">
        <f>'Bureau de vote'!O83</f>
        <v>40</v>
      </c>
      <c r="N17" s="90">
        <f>'Bureau de vote'!P83</f>
        <v>0</v>
      </c>
      <c r="O17" s="23">
        <f>'Bureau de vote'!Q83</f>
        <v>2</v>
      </c>
      <c r="P17" s="90">
        <f>'Bureau de vote'!R83</f>
        <v>0</v>
      </c>
      <c r="Q17" s="23">
        <f>'Bureau de vote'!S83</f>
        <v>5</v>
      </c>
      <c r="R17" s="90">
        <f>'Bureau de vote'!T83</f>
        <v>0</v>
      </c>
      <c r="S17" s="23">
        <f>'Bureau de vote'!U83</f>
        <v>0</v>
      </c>
      <c r="T17" s="90">
        <f>'Bureau de vote'!V83</f>
        <v>0</v>
      </c>
      <c r="U17" s="23">
        <f>'Bureau de vote'!W83</f>
        <v>4</v>
      </c>
      <c r="V17" s="90">
        <f>'Bureau de vote'!X83</f>
        <v>0</v>
      </c>
      <c r="W17" s="23">
        <f>'Bureau de vote'!Y83</f>
        <v>0</v>
      </c>
      <c r="X17" s="90">
        <f>'Bureau de vote'!Z83</f>
        <v>0</v>
      </c>
      <c r="Y17" s="23">
        <f>'Bureau de vote'!AA83</f>
        <v>1</v>
      </c>
      <c r="Z17" s="90">
        <f>'Bureau de vote'!AB83</f>
        <v>0</v>
      </c>
      <c r="AA17" s="23">
        <f>'Bureau de vote'!AC83</f>
        <v>2</v>
      </c>
      <c r="AB17" s="90">
        <f>'Bureau de vote'!AD83</f>
        <v>0</v>
      </c>
      <c r="AC17" s="23">
        <f>'Bureau de vote'!AE83</f>
        <v>1</v>
      </c>
      <c r="AD17" s="90">
        <f>'Bureau de vote'!AF83</f>
        <v>0</v>
      </c>
      <c r="AE17" s="23">
        <f>'Bureau de vote'!AG83</f>
        <v>82</v>
      </c>
      <c r="AF17" s="90">
        <f>'Bureau de vote'!AH83</f>
        <v>0</v>
      </c>
    </row>
    <row r="18" spans="1:32" x14ac:dyDescent="0.15">
      <c r="A18" s="23" t="str">
        <f>'Bureau de vote'!C84</f>
        <v>Parea</v>
      </c>
      <c r="B18" s="83">
        <f>'Bureau de vote'!D84</f>
        <v>7</v>
      </c>
      <c r="C18" s="83">
        <f>'Bureau de vote'!E84</f>
        <v>499</v>
      </c>
      <c r="D18" s="83">
        <f>'Bureau de vote'!F84</f>
        <v>317</v>
      </c>
      <c r="E18" s="83">
        <f>'Bureau de vote'!G84</f>
        <v>182</v>
      </c>
      <c r="F18" s="192">
        <f>'Bureau de vote'!H84</f>
        <v>36.47</v>
      </c>
      <c r="G18" s="83">
        <f>'Bureau de vote'!I84</f>
        <v>0</v>
      </c>
      <c r="H18" s="192">
        <f>'Bureau de vote'!J84</f>
        <v>0</v>
      </c>
      <c r="I18" s="83">
        <f>'Bureau de vote'!K84</f>
        <v>7</v>
      </c>
      <c r="J18" s="90">
        <f>'Bureau de vote'!L84</f>
        <v>175</v>
      </c>
      <c r="K18" s="23">
        <f>'Bureau de vote'!M84</f>
        <v>3</v>
      </c>
      <c r="L18" s="90">
        <f>'Bureau de vote'!N84</f>
        <v>0</v>
      </c>
      <c r="M18" s="23">
        <f>'Bureau de vote'!O84</f>
        <v>29</v>
      </c>
      <c r="N18" s="90">
        <f>'Bureau de vote'!P84</f>
        <v>0</v>
      </c>
      <c r="O18" s="23">
        <f>'Bureau de vote'!Q84</f>
        <v>22</v>
      </c>
      <c r="P18" s="90">
        <f>'Bureau de vote'!R84</f>
        <v>0</v>
      </c>
      <c r="Q18" s="23">
        <f>'Bureau de vote'!S84</f>
        <v>6</v>
      </c>
      <c r="R18" s="90">
        <f>'Bureau de vote'!T84</f>
        <v>0</v>
      </c>
      <c r="S18" s="23">
        <f>'Bureau de vote'!U84</f>
        <v>4</v>
      </c>
      <c r="T18" s="90">
        <f>'Bureau de vote'!V84</f>
        <v>0</v>
      </c>
      <c r="U18" s="23">
        <f>'Bureau de vote'!W84</f>
        <v>0</v>
      </c>
      <c r="V18" s="90">
        <f>'Bureau de vote'!X84</f>
        <v>0</v>
      </c>
      <c r="W18" s="23">
        <f>'Bureau de vote'!Y84</f>
        <v>0</v>
      </c>
      <c r="X18" s="90">
        <f>'Bureau de vote'!Z84</f>
        <v>0</v>
      </c>
      <c r="Y18" s="23">
        <f>'Bureau de vote'!AA84</f>
        <v>0</v>
      </c>
      <c r="Z18" s="90">
        <f>'Bureau de vote'!AB84</f>
        <v>0</v>
      </c>
      <c r="AA18" s="23">
        <f>'Bureau de vote'!AC84</f>
        <v>4</v>
      </c>
      <c r="AB18" s="90">
        <f>'Bureau de vote'!AD84</f>
        <v>0</v>
      </c>
      <c r="AC18" s="23">
        <f>'Bureau de vote'!AE84</f>
        <v>0</v>
      </c>
      <c r="AD18" s="90">
        <f>'Bureau de vote'!AF84</f>
        <v>0</v>
      </c>
      <c r="AE18" s="23">
        <f>'Bureau de vote'!AG84</f>
        <v>107</v>
      </c>
      <c r="AF18" s="90">
        <f>'Bureau de vote'!AH84</f>
        <v>0</v>
      </c>
    </row>
    <row r="19" spans="1:32" x14ac:dyDescent="0.15">
      <c r="A19" s="23" t="str">
        <f>'Bureau de vote'!C85</f>
        <v>Tefarerii</v>
      </c>
      <c r="B19" s="83">
        <f>'Bureau de vote'!D85</f>
        <v>8</v>
      </c>
      <c r="C19" s="83">
        <f>'Bureau de vote'!E85</f>
        <v>347</v>
      </c>
      <c r="D19" s="83">
        <f>'Bureau de vote'!F85</f>
        <v>232</v>
      </c>
      <c r="E19" s="83">
        <f>'Bureau de vote'!G85</f>
        <v>115</v>
      </c>
      <c r="F19" s="192">
        <f>'Bureau de vote'!H85</f>
        <v>33.14</v>
      </c>
      <c r="G19" s="83">
        <f>'Bureau de vote'!I85</f>
        <v>0</v>
      </c>
      <c r="H19" s="192">
        <f>'Bureau de vote'!J85</f>
        <v>0</v>
      </c>
      <c r="I19" s="83">
        <f>'Bureau de vote'!K85</f>
        <v>1</v>
      </c>
      <c r="J19" s="90">
        <f>'Bureau de vote'!L85</f>
        <v>114</v>
      </c>
      <c r="K19" s="23">
        <f>'Bureau de vote'!M85</f>
        <v>1</v>
      </c>
      <c r="L19" s="90">
        <f>'Bureau de vote'!N85</f>
        <v>0</v>
      </c>
      <c r="M19" s="23">
        <f>'Bureau de vote'!O85</f>
        <v>12</v>
      </c>
      <c r="N19" s="90">
        <f>'Bureau de vote'!P85</f>
        <v>0</v>
      </c>
      <c r="O19" s="23">
        <f>'Bureau de vote'!Q85</f>
        <v>19</v>
      </c>
      <c r="P19" s="90">
        <f>'Bureau de vote'!R85</f>
        <v>0</v>
      </c>
      <c r="Q19" s="23">
        <f>'Bureau de vote'!S85</f>
        <v>3</v>
      </c>
      <c r="R19" s="90">
        <f>'Bureau de vote'!T85</f>
        <v>0</v>
      </c>
      <c r="S19" s="23">
        <f>'Bureau de vote'!U85</f>
        <v>0</v>
      </c>
      <c r="T19" s="90">
        <f>'Bureau de vote'!V85</f>
        <v>0</v>
      </c>
      <c r="U19" s="23">
        <f>'Bureau de vote'!W85</f>
        <v>4</v>
      </c>
      <c r="V19" s="90">
        <f>'Bureau de vote'!X85</f>
        <v>0</v>
      </c>
      <c r="W19" s="23">
        <f>'Bureau de vote'!Y85</f>
        <v>0</v>
      </c>
      <c r="X19" s="90">
        <f>'Bureau de vote'!Z85</f>
        <v>0</v>
      </c>
      <c r="Y19" s="23">
        <f>'Bureau de vote'!AA85</f>
        <v>0</v>
      </c>
      <c r="Z19" s="90">
        <f>'Bureau de vote'!AB85</f>
        <v>0</v>
      </c>
      <c r="AA19" s="23">
        <f>'Bureau de vote'!AC85</f>
        <v>3</v>
      </c>
      <c r="AB19" s="90">
        <f>'Bureau de vote'!AD85</f>
        <v>0</v>
      </c>
      <c r="AC19" s="23">
        <f>'Bureau de vote'!AE85</f>
        <v>0</v>
      </c>
      <c r="AD19" s="90">
        <f>'Bureau de vote'!AF85</f>
        <v>0</v>
      </c>
      <c r="AE19" s="23">
        <f>'Bureau de vote'!AG85</f>
        <v>72</v>
      </c>
      <c r="AF19" s="90">
        <f>'Bureau de vote'!AH85</f>
        <v>0</v>
      </c>
    </row>
    <row r="20" spans="1:32" x14ac:dyDescent="0.15">
      <c r="A20" s="1" t="str">
        <f>'Bureau de vote'!C109</f>
        <v>MAUPITI</v>
      </c>
      <c r="B20" s="5"/>
      <c r="C20" s="5">
        <f>'Bureau de vote'!E109</f>
        <v>993</v>
      </c>
      <c r="D20" s="5">
        <f>'Bureau de vote'!F109</f>
        <v>304</v>
      </c>
      <c r="E20" s="5">
        <f>'Bureau de vote'!G109</f>
        <v>689</v>
      </c>
      <c r="F20" s="135">
        <f>'Bureau de vote'!H109</f>
        <v>0.69385699899295061</v>
      </c>
      <c r="G20" s="5">
        <f>'Bureau de vote'!I109</f>
        <v>11</v>
      </c>
      <c r="H20" s="135">
        <f>'Bureau de vote'!J109</f>
        <v>1.1077542799597181E-2</v>
      </c>
      <c r="I20" s="5">
        <f>'Bureau de vote'!K109</f>
        <v>16</v>
      </c>
      <c r="J20" s="129">
        <f>'Bureau de vote'!L109</f>
        <v>662</v>
      </c>
      <c r="K20" s="1">
        <f>'Bureau de vote'!M109</f>
        <v>3</v>
      </c>
      <c r="L20" s="137">
        <f>'Bureau de vote'!N109</f>
        <v>4.5317220543806651E-3</v>
      </c>
      <c r="M20" s="1">
        <f>'Bureau de vote'!O109</f>
        <v>301</v>
      </c>
      <c r="N20" s="137">
        <f>'Bureau de vote'!P109</f>
        <v>0.45468277945619334</v>
      </c>
      <c r="O20" s="1">
        <f>'Bureau de vote'!Q109</f>
        <v>23</v>
      </c>
      <c r="P20" s="137">
        <f>'Bureau de vote'!R109</f>
        <v>3.4743202416918431E-2</v>
      </c>
      <c r="Q20" s="1">
        <f>'Bureau de vote'!S109</f>
        <v>6</v>
      </c>
      <c r="R20" s="137">
        <f>'Bureau de vote'!T109</f>
        <v>9.0634441087613302E-3</v>
      </c>
      <c r="S20" s="1">
        <f>'Bureau de vote'!U109</f>
        <v>1</v>
      </c>
      <c r="T20" s="137">
        <f>'Bureau de vote'!V109</f>
        <v>1.5105740181268882E-3</v>
      </c>
      <c r="U20" s="1">
        <f>'Bureau de vote'!W109</f>
        <v>1</v>
      </c>
      <c r="V20" s="137">
        <f>'Bureau de vote'!X109</f>
        <v>1.5105740181268882E-3</v>
      </c>
      <c r="W20" s="1">
        <f>'Bureau de vote'!Y109</f>
        <v>0</v>
      </c>
      <c r="X20" s="137">
        <f>'Bureau de vote'!Z109</f>
        <v>0</v>
      </c>
      <c r="Y20" s="1">
        <f>'Bureau de vote'!AA109</f>
        <v>2</v>
      </c>
      <c r="Z20" s="137">
        <f>'Bureau de vote'!AB109</f>
        <v>3.0211480362537764E-3</v>
      </c>
      <c r="AA20" s="1">
        <f>'Bureau de vote'!AC109</f>
        <v>12</v>
      </c>
      <c r="AB20" s="137">
        <f>'Bureau de vote'!AD109</f>
        <v>1.812688821752266E-2</v>
      </c>
      <c r="AC20" s="1">
        <f>'Bureau de vote'!AE109</f>
        <v>1</v>
      </c>
      <c r="AD20" s="137">
        <f>'Bureau de vote'!AF109</f>
        <v>1.5105740181268882E-3</v>
      </c>
      <c r="AE20" s="1">
        <f>'Bureau de vote'!AG109</f>
        <v>312</v>
      </c>
      <c r="AF20" s="137">
        <f>'Bureau de vote'!AH109</f>
        <v>0.47129909365558914</v>
      </c>
    </row>
    <row r="21" spans="1:32" x14ac:dyDescent="0.15">
      <c r="A21" s="23" t="str">
        <f>'Bureau de vote'!C110</f>
        <v>Maupiti</v>
      </c>
      <c r="B21" s="83">
        <f>'Bureau de vote'!D110</f>
        <v>1</v>
      </c>
      <c r="C21" s="83">
        <f>'Bureau de vote'!E110</f>
        <v>993</v>
      </c>
      <c r="D21" s="83">
        <f>'Bureau de vote'!F110</f>
        <v>304</v>
      </c>
      <c r="E21" s="83">
        <f>'Bureau de vote'!G110</f>
        <v>689</v>
      </c>
      <c r="F21" s="192">
        <f>'Bureau de vote'!H110</f>
        <v>69.39</v>
      </c>
      <c r="G21" s="83">
        <f>'Bureau de vote'!I110</f>
        <v>11</v>
      </c>
      <c r="H21" s="192">
        <f>'Bureau de vote'!J110</f>
        <v>0</v>
      </c>
      <c r="I21" s="83">
        <f>'Bureau de vote'!K110</f>
        <v>16</v>
      </c>
      <c r="J21" s="90">
        <f>'Bureau de vote'!L110</f>
        <v>662</v>
      </c>
      <c r="K21" s="23">
        <f>'Bureau de vote'!M110</f>
        <v>3</v>
      </c>
      <c r="L21" s="90">
        <f>'Bureau de vote'!N110</f>
        <v>0</v>
      </c>
      <c r="M21" s="23">
        <f>'Bureau de vote'!O110</f>
        <v>301</v>
      </c>
      <c r="N21" s="90">
        <f>'Bureau de vote'!P110</f>
        <v>0</v>
      </c>
      <c r="O21" s="23">
        <f>'Bureau de vote'!Q110</f>
        <v>23</v>
      </c>
      <c r="P21" s="90">
        <f>'Bureau de vote'!R110</f>
        <v>0</v>
      </c>
      <c r="Q21" s="23">
        <f>'Bureau de vote'!S110</f>
        <v>6</v>
      </c>
      <c r="R21" s="90">
        <f>'Bureau de vote'!T110</f>
        <v>0</v>
      </c>
      <c r="S21" s="23">
        <f>'Bureau de vote'!U110</f>
        <v>1</v>
      </c>
      <c r="T21" s="90">
        <f>'Bureau de vote'!V110</f>
        <v>0</v>
      </c>
      <c r="U21" s="23">
        <f>'Bureau de vote'!W110</f>
        <v>1</v>
      </c>
      <c r="V21" s="90">
        <f>'Bureau de vote'!X110</f>
        <v>0</v>
      </c>
      <c r="W21" s="23">
        <f>'Bureau de vote'!Y110</f>
        <v>0</v>
      </c>
      <c r="X21" s="90">
        <f>'Bureau de vote'!Z110</f>
        <v>0</v>
      </c>
      <c r="Y21" s="23">
        <f>'Bureau de vote'!AA110</f>
        <v>2</v>
      </c>
      <c r="Z21" s="90">
        <f>'Bureau de vote'!AB110</f>
        <v>0</v>
      </c>
      <c r="AA21" s="23">
        <f>'Bureau de vote'!AC110</f>
        <v>12</v>
      </c>
      <c r="AB21" s="90">
        <f>'Bureau de vote'!AD110</f>
        <v>0</v>
      </c>
      <c r="AC21" s="23">
        <f>'Bureau de vote'!AE110</f>
        <v>1</v>
      </c>
      <c r="AD21" s="90">
        <f>'Bureau de vote'!AF110</f>
        <v>0</v>
      </c>
      <c r="AE21" s="23">
        <f>'Bureau de vote'!AG110</f>
        <v>312</v>
      </c>
      <c r="AF21" s="90">
        <f>'Bureau de vote'!AH110</f>
        <v>0</v>
      </c>
    </row>
    <row r="22" spans="1:32" x14ac:dyDescent="0.15">
      <c r="A22" s="1" t="str">
        <f>'Bureau de vote'!C221</f>
        <v>TAHAA</v>
      </c>
      <c r="B22" s="5"/>
      <c r="C22" s="5">
        <f>'Bureau de vote'!E221</f>
        <v>4637</v>
      </c>
      <c r="D22" s="5">
        <f>'Bureau de vote'!F221</f>
        <v>3191</v>
      </c>
      <c r="E22" s="5">
        <f>'Bureau de vote'!G221</f>
        <v>1446</v>
      </c>
      <c r="F22" s="135">
        <f>'Bureau de vote'!H221</f>
        <v>0.3118395514341169</v>
      </c>
      <c r="G22" s="5">
        <f>'Bureau de vote'!I221</f>
        <v>34</v>
      </c>
      <c r="H22" s="135">
        <f>'Bureau de vote'!J221</f>
        <v>7.332326935518654E-3</v>
      </c>
      <c r="I22" s="5">
        <f>'Bureau de vote'!K221</f>
        <v>83</v>
      </c>
      <c r="J22" s="129">
        <f>'Bureau de vote'!L221</f>
        <v>1329</v>
      </c>
      <c r="K22" s="1">
        <f>'Bureau de vote'!M221</f>
        <v>33</v>
      </c>
      <c r="L22" s="137">
        <f>'Bureau de vote'!N221</f>
        <v>2.4830699774266364E-2</v>
      </c>
      <c r="M22" s="1">
        <f>'Bureau de vote'!O221</f>
        <v>649</v>
      </c>
      <c r="N22" s="137">
        <f>'Bureau de vote'!P221</f>
        <v>0.48833709556057187</v>
      </c>
      <c r="O22" s="1">
        <f>'Bureau de vote'!Q221</f>
        <v>161</v>
      </c>
      <c r="P22" s="137">
        <f>'Bureau de vote'!R221</f>
        <v>0.12114371708051166</v>
      </c>
      <c r="Q22" s="1">
        <f>'Bureau de vote'!S221</f>
        <v>30</v>
      </c>
      <c r="R22" s="137">
        <f>'Bureau de vote'!T221</f>
        <v>2.2573363431151242E-2</v>
      </c>
      <c r="S22" s="1">
        <f>'Bureau de vote'!U221</f>
        <v>24</v>
      </c>
      <c r="T22" s="137">
        <f>'Bureau de vote'!V221</f>
        <v>1.8058690744920992E-2</v>
      </c>
      <c r="U22" s="1">
        <f>'Bureau de vote'!W221</f>
        <v>8</v>
      </c>
      <c r="V22" s="137">
        <f>'Bureau de vote'!X221</f>
        <v>6.0195635816403309E-3</v>
      </c>
      <c r="W22" s="1">
        <f>'Bureau de vote'!Y221</f>
        <v>9</v>
      </c>
      <c r="X22" s="137">
        <f>'Bureau de vote'!Z221</f>
        <v>6.7720090293453723E-3</v>
      </c>
      <c r="Y22" s="1">
        <f>'Bureau de vote'!AA221</f>
        <v>3</v>
      </c>
      <c r="Z22" s="137">
        <f>'Bureau de vote'!AB221</f>
        <v>2.257336343115124E-3</v>
      </c>
      <c r="AA22" s="1">
        <f>'Bureau de vote'!AC221</f>
        <v>71</v>
      </c>
      <c r="AB22" s="137">
        <f>'Bureau de vote'!AD221</f>
        <v>5.3423626787057941E-2</v>
      </c>
      <c r="AC22" s="1">
        <f>'Bureau de vote'!AE221</f>
        <v>19</v>
      </c>
      <c r="AD22" s="137">
        <f>'Bureau de vote'!AF221</f>
        <v>1.4296463506395787E-2</v>
      </c>
      <c r="AE22" s="1">
        <f>'Bureau de vote'!AG221</f>
        <v>322</v>
      </c>
      <c r="AF22" s="137">
        <f>'Bureau de vote'!AH221</f>
        <v>0.24228743416102333</v>
      </c>
    </row>
    <row r="23" spans="1:32" x14ac:dyDescent="0.15">
      <c r="A23" s="23" t="str">
        <f>'Bureau de vote'!C222</f>
        <v>Iripau-Patio</v>
      </c>
      <c r="B23" s="83">
        <f>'Bureau de vote'!D222</f>
        <v>1</v>
      </c>
      <c r="C23" s="83">
        <f>'Bureau de vote'!E222</f>
        <v>1091</v>
      </c>
      <c r="D23" s="83">
        <f>'Bureau de vote'!F222</f>
        <v>690</v>
      </c>
      <c r="E23" s="83">
        <f>'Bureau de vote'!G222</f>
        <v>401</v>
      </c>
      <c r="F23" s="192">
        <f>'Bureau de vote'!H222</f>
        <v>36.76</v>
      </c>
      <c r="G23" s="83">
        <f>'Bureau de vote'!I222</f>
        <v>10</v>
      </c>
      <c r="H23" s="192">
        <f>'Bureau de vote'!J222</f>
        <v>0</v>
      </c>
      <c r="I23" s="83">
        <f>'Bureau de vote'!K222</f>
        <v>21</v>
      </c>
      <c r="J23" s="90">
        <f>'Bureau de vote'!L222</f>
        <v>370</v>
      </c>
      <c r="K23" s="23">
        <f>'Bureau de vote'!M222</f>
        <v>13</v>
      </c>
      <c r="L23" s="90">
        <f>'Bureau de vote'!N222</f>
        <v>0</v>
      </c>
      <c r="M23" s="23">
        <f>'Bureau de vote'!O222</f>
        <v>116</v>
      </c>
      <c r="N23" s="90">
        <f>'Bureau de vote'!P222</f>
        <v>0</v>
      </c>
      <c r="O23" s="23">
        <f>'Bureau de vote'!Q222</f>
        <v>37</v>
      </c>
      <c r="P23" s="90">
        <f>'Bureau de vote'!R222</f>
        <v>0</v>
      </c>
      <c r="Q23" s="23">
        <f>'Bureau de vote'!S222</f>
        <v>4</v>
      </c>
      <c r="R23" s="90">
        <f>'Bureau de vote'!T222</f>
        <v>0</v>
      </c>
      <c r="S23" s="23">
        <f>'Bureau de vote'!U222</f>
        <v>16</v>
      </c>
      <c r="T23" s="90">
        <f>'Bureau de vote'!V222</f>
        <v>0</v>
      </c>
      <c r="U23" s="23">
        <f>'Bureau de vote'!W222</f>
        <v>4</v>
      </c>
      <c r="V23" s="90">
        <f>'Bureau de vote'!X222</f>
        <v>0</v>
      </c>
      <c r="W23" s="23">
        <f>'Bureau de vote'!Y222</f>
        <v>3</v>
      </c>
      <c r="X23" s="90">
        <f>'Bureau de vote'!Z222</f>
        <v>0</v>
      </c>
      <c r="Y23" s="23">
        <f>'Bureau de vote'!AA222</f>
        <v>1</v>
      </c>
      <c r="Z23" s="90">
        <f>'Bureau de vote'!AB222</f>
        <v>0</v>
      </c>
      <c r="AA23" s="23">
        <f>'Bureau de vote'!AC222</f>
        <v>22</v>
      </c>
      <c r="AB23" s="90">
        <f>'Bureau de vote'!AD222</f>
        <v>0</v>
      </c>
      <c r="AC23" s="23">
        <f>'Bureau de vote'!AE222</f>
        <v>4</v>
      </c>
      <c r="AD23" s="90">
        <f>'Bureau de vote'!AF222</f>
        <v>0</v>
      </c>
      <c r="AE23" s="23">
        <f>'Bureau de vote'!AG222</f>
        <v>150</v>
      </c>
      <c r="AF23" s="90">
        <f>'Bureau de vote'!AH222</f>
        <v>0</v>
      </c>
    </row>
    <row r="24" spans="1:32" x14ac:dyDescent="0.15">
      <c r="A24" s="23" t="str">
        <f>'Bureau de vote'!C223</f>
        <v>Tapuamu</v>
      </c>
      <c r="B24" s="83">
        <f>'Bureau de vote'!D223</f>
        <v>2</v>
      </c>
      <c r="C24" s="83">
        <f>'Bureau de vote'!E223</f>
        <v>513</v>
      </c>
      <c r="D24" s="83">
        <f>'Bureau de vote'!F223</f>
        <v>362</v>
      </c>
      <c r="E24" s="83">
        <f>'Bureau de vote'!G223</f>
        <v>151</v>
      </c>
      <c r="F24" s="192">
        <f>'Bureau de vote'!H223</f>
        <v>29.43</v>
      </c>
      <c r="G24" s="83">
        <f>'Bureau de vote'!I223</f>
        <v>0</v>
      </c>
      <c r="H24" s="192">
        <f>'Bureau de vote'!J223</f>
        <v>0</v>
      </c>
      <c r="I24" s="83">
        <f>'Bureau de vote'!K223</f>
        <v>16</v>
      </c>
      <c r="J24" s="90">
        <f>'Bureau de vote'!L223</f>
        <v>135</v>
      </c>
      <c r="K24" s="23">
        <f>'Bureau de vote'!M223</f>
        <v>7</v>
      </c>
      <c r="L24" s="90">
        <f>'Bureau de vote'!N223</f>
        <v>0</v>
      </c>
      <c r="M24" s="23">
        <f>'Bureau de vote'!O223</f>
        <v>40</v>
      </c>
      <c r="N24" s="90">
        <f>'Bureau de vote'!P223</f>
        <v>0</v>
      </c>
      <c r="O24" s="23">
        <f>'Bureau de vote'!Q223</f>
        <v>20</v>
      </c>
      <c r="P24" s="90">
        <f>'Bureau de vote'!R223</f>
        <v>0</v>
      </c>
      <c r="Q24" s="23">
        <f>'Bureau de vote'!S223</f>
        <v>5</v>
      </c>
      <c r="R24" s="90">
        <f>'Bureau de vote'!T223</f>
        <v>0</v>
      </c>
      <c r="S24" s="23">
        <f>'Bureau de vote'!U223</f>
        <v>0</v>
      </c>
      <c r="T24" s="90">
        <f>'Bureau de vote'!V223</f>
        <v>0</v>
      </c>
      <c r="U24" s="23">
        <f>'Bureau de vote'!W223</f>
        <v>0</v>
      </c>
      <c r="V24" s="90">
        <f>'Bureau de vote'!X223</f>
        <v>0</v>
      </c>
      <c r="W24" s="23">
        <f>'Bureau de vote'!Y223</f>
        <v>1</v>
      </c>
      <c r="X24" s="90">
        <f>'Bureau de vote'!Z223</f>
        <v>0</v>
      </c>
      <c r="Y24" s="23">
        <f>'Bureau de vote'!AA223</f>
        <v>0</v>
      </c>
      <c r="Z24" s="90">
        <f>'Bureau de vote'!AB223</f>
        <v>0</v>
      </c>
      <c r="AA24" s="23">
        <f>'Bureau de vote'!AC223</f>
        <v>7</v>
      </c>
      <c r="AB24" s="90">
        <f>'Bureau de vote'!AD223</f>
        <v>0</v>
      </c>
      <c r="AC24" s="23">
        <f>'Bureau de vote'!AE223</f>
        <v>5</v>
      </c>
      <c r="AD24" s="90">
        <f>'Bureau de vote'!AF223</f>
        <v>0</v>
      </c>
      <c r="AE24" s="23">
        <f>'Bureau de vote'!AG223</f>
        <v>50</v>
      </c>
      <c r="AF24" s="90">
        <f>'Bureau de vote'!AH223</f>
        <v>0</v>
      </c>
    </row>
    <row r="25" spans="1:32" x14ac:dyDescent="0.15">
      <c r="A25" s="23" t="str">
        <f>'Bureau de vote'!C224</f>
        <v>Ruutia-Tiva</v>
      </c>
      <c r="B25" s="83">
        <f>'Bureau de vote'!D224</f>
        <v>3</v>
      </c>
      <c r="C25" s="83">
        <f>'Bureau de vote'!E224</f>
        <v>466</v>
      </c>
      <c r="D25" s="83">
        <f>'Bureau de vote'!F224</f>
        <v>328</v>
      </c>
      <c r="E25" s="83">
        <f>'Bureau de vote'!G224</f>
        <v>138</v>
      </c>
      <c r="F25" s="192">
        <f>'Bureau de vote'!H224</f>
        <v>29.61</v>
      </c>
      <c r="G25" s="83">
        <f>'Bureau de vote'!I224</f>
        <v>3</v>
      </c>
      <c r="H25" s="192">
        <f>'Bureau de vote'!J224</f>
        <v>0</v>
      </c>
      <c r="I25" s="83">
        <f>'Bureau de vote'!K224</f>
        <v>2</v>
      </c>
      <c r="J25" s="90">
        <f>'Bureau de vote'!L224</f>
        <v>133</v>
      </c>
      <c r="K25" s="23">
        <f>'Bureau de vote'!M224</f>
        <v>4</v>
      </c>
      <c r="L25" s="90">
        <f>'Bureau de vote'!N224</f>
        <v>0</v>
      </c>
      <c r="M25" s="23">
        <f>'Bureau de vote'!O224</f>
        <v>57</v>
      </c>
      <c r="N25" s="90">
        <f>'Bureau de vote'!P224</f>
        <v>0</v>
      </c>
      <c r="O25" s="23">
        <f>'Bureau de vote'!Q224</f>
        <v>34</v>
      </c>
      <c r="P25" s="90">
        <f>'Bureau de vote'!R224</f>
        <v>0</v>
      </c>
      <c r="Q25" s="23">
        <f>'Bureau de vote'!S224</f>
        <v>1</v>
      </c>
      <c r="R25" s="90">
        <f>'Bureau de vote'!T224</f>
        <v>0</v>
      </c>
      <c r="S25" s="23">
        <f>'Bureau de vote'!U224</f>
        <v>2</v>
      </c>
      <c r="T25" s="90">
        <f>'Bureau de vote'!V224</f>
        <v>0</v>
      </c>
      <c r="U25" s="23">
        <f>'Bureau de vote'!W224</f>
        <v>1</v>
      </c>
      <c r="V25" s="90">
        <f>'Bureau de vote'!X224</f>
        <v>0</v>
      </c>
      <c r="W25" s="23">
        <f>'Bureau de vote'!Y224</f>
        <v>3</v>
      </c>
      <c r="X25" s="90">
        <f>'Bureau de vote'!Z224</f>
        <v>0</v>
      </c>
      <c r="Y25" s="23">
        <f>'Bureau de vote'!AA224</f>
        <v>2</v>
      </c>
      <c r="Z25" s="90">
        <f>'Bureau de vote'!AB224</f>
        <v>0</v>
      </c>
      <c r="AA25" s="23">
        <f>'Bureau de vote'!AC224</f>
        <v>10</v>
      </c>
      <c r="AB25" s="90">
        <f>'Bureau de vote'!AD224</f>
        <v>0</v>
      </c>
      <c r="AC25" s="23">
        <f>'Bureau de vote'!AE224</f>
        <v>0</v>
      </c>
      <c r="AD25" s="90">
        <f>'Bureau de vote'!AF224</f>
        <v>0</v>
      </c>
      <c r="AE25" s="23">
        <f>'Bureau de vote'!AG224</f>
        <v>19</v>
      </c>
      <c r="AF25" s="90">
        <f>'Bureau de vote'!AH224</f>
        <v>0</v>
      </c>
    </row>
    <row r="26" spans="1:32" x14ac:dyDescent="0.15">
      <c r="A26" s="23" t="str">
        <f>'Bureau de vote'!C225</f>
        <v>Niua-Pouturu</v>
      </c>
      <c r="B26" s="83">
        <f>'Bureau de vote'!D225</f>
        <v>4</v>
      </c>
      <c r="C26" s="83">
        <f>'Bureau de vote'!E225</f>
        <v>461</v>
      </c>
      <c r="D26" s="83">
        <f>'Bureau de vote'!F225</f>
        <v>336</v>
      </c>
      <c r="E26" s="83">
        <f>'Bureau de vote'!G225</f>
        <v>125</v>
      </c>
      <c r="F26" s="192">
        <f>'Bureau de vote'!H225</f>
        <v>27.11</v>
      </c>
      <c r="G26" s="83">
        <f>'Bureau de vote'!I225</f>
        <v>0</v>
      </c>
      <c r="H26" s="192">
        <f>'Bureau de vote'!J225</f>
        <v>0</v>
      </c>
      <c r="I26" s="83">
        <f>'Bureau de vote'!K225</f>
        <v>14</v>
      </c>
      <c r="J26" s="90">
        <f>'Bureau de vote'!L225</f>
        <v>111</v>
      </c>
      <c r="K26" s="23">
        <f>'Bureau de vote'!M225</f>
        <v>2</v>
      </c>
      <c r="L26" s="90">
        <f>'Bureau de vote'!N225</f>
        <v>0</v>
      </c>
      <c r="M26" s="23">
        <f>'Bureau de vote'!O225</f>
        <v>58</v>
      </c>
      <c r="N26" s="90">
        <f>'Bureau de vote'!P225</f>
        <v>0</v>
      </c>
      <c r="O26" s="23">
        <f>'Bureau de vote'!Q225</f>
        <v>13</v>
      </c>
      <c r="P26" s="90">
        <f>'Bureau de vote'!R225</f>
        <v>0</v>
      </c>
      <c r="Q26" s="23">
        <f>'Bureau de vote'!S225</f>
        <v>5</v>
      </c>
      <c r="R26" s="90">
        <f>'Bureau de vote'!T225</f>
        <v>0</v>
      </c>
      <c r="S26" s="23">
        <f>'Bureau de vote'!U225</f>
        <v>1</v>
      </c>
      <c r="T26" s="90">
        <f>'Bureau de vote'!V225</f>
        <v>0</v>
      </c>
      <c r="U26" s="23">
        <f>'Bureau de vote'!W225</f>
        <v>0</v>
      </c>
      <c r="V26" s="90">
        <f>'Bureau de vote'!X225</f>
        <v>0</v>
      </c>
      <c r="W26" s="23">
        <f>'Bureau de vote'!Y225</f>
        <v>0</v>
      </c>
      <c r="X26" s="90">
        <f>'Bureau de vote'!Z225</f>
        <v>0</v>
      </c>
      <c r="Y26" s="23">
        <f>'Bureau de vote'!AA225</f>
        <v>0</v>
      </c>
      <c r="Z26" s="90">
        <f>'Bureau de vote'!AB225</f>
        <v>0</v>
      </c>
      <c r="AA26" s="23">
        <f>'Bureau de vote'!AC225</f>
        <v>13</v>
      </c>
      <c r="AB26" s="90">
        <f>'Bureau de vote'!AD225</f>
        <v>0</v>
      </c>
      <c r="AC26" s="23">
        <f>'Bureau de vote'!AE225</f>
        <v>1</v>
      </c>
      <c r="AD26" s="90">
        <f>'Bureau de vote'!AF225</f>
        <v>0</v>
      </c>
      <c r="AE26" s="23">
        <f>'Bureau de vote'!AG225</f>
        <v>18</v>
      </c>
      <c r="AF26" s="90">
        <f>'Bureau de vote'!AH225</f>
        <v>0</v>
      </c>
    </row>
    <row r="27" spans="1:32" x14ac:dyDescent="0.15">
      <c r="A27" s="23" t="str">
        <f>'Bureau de vote'!C226</f>
        <v>Hauino-Vaitoare</v>
      </c>
      <c r="B27" s="83">
        <f>'Bureau de vote'!D226</f>
        <v>5</v>
      </c>
      <c r="C27" s="83">
        <f>'Bureau de vote'!E226</f>
        <v>425</v>
      </c>
      <c r="D27" s="83">
        <f>'Bureau de vote'!F226</f>
        <v>348</v>
      </c>
      <c r="E27" s="83">
        <f>'Bureau de vote'!G226</f>
        <v>77</v>
      </c>
      <c r="F27" s="192">
        <f>'Bureau de vote'!H226</f>
        <v>18.12</v>
      </c>
      <c r="G27" s="83">
        <f>'Bureau de vote'!I226</f>
        <v>0</v>
      </c>
      <c r="H27" s="192">
        <f>'Bureau de vote'!J226</f>
        <v>0</v>
      </c>
      <c r="I27" s="83">
        <f>'Bureau de vote'!K226</f>
        <v>14</v>
      </c>
      <c r="J27" s="90">
        <f>'Bureau de vote'!L226</f>
        <v>63</v>
      </c>
      <c r="K27" s="23">
        <f>'Bureau de vote'!M226</f>
        <v>2</v>
      </c>
      <c r="L27" s="90">
        <f>'Bureau de vote'!N226</f>
        <v>0</v>
      </c>
      <c r="M27" s="23">
        <f>'Bureau de vote'!O226</f>
        <v>29</v>
      </c>
      <c r="N27" s="90">
        <f>'Bureau de vote'!P226</f>
        <v>0</v>
      </c>
      <c r="O27" s="23">
        <f>'Bureau de vote'!Q226</f>
        <v>17</v>
      </c>
      <c r="P27" s="90">
        <f>'Bureau de vote'!R226</f>
        <v>0</v>
      </c>
      <c r="Q27" s="23">
        <f>'Bureau de vote'!S226</f>
        <v>3</v>
      </c>
      <c r="R27" s="90">
        <f>'Bureau de vote'!T226</f>
        <v>0</v>
      </c>
      <c r="S27" s="23">
        <f>'Bureau de vote'!U226</f>
        <v>1</v>
      </c>
      <c r="T27" s="90">
        <f>'Bureau de vote'!V226</f>
        <v>0</v>
      </c>
      <c r="U27" s="23">
        <f>'Bureau de vote'!W226</f>
        <v>1</v>
      </c>
      <c r="V27" s="90">
        <f>'Bureau de vote'!X226</f>
        <v>0</v>
      </c>
      <c r="W27" s="23">
        <f>'Bureau de vote'!Y226</f>
        <v>1</v>
      </c>
      <c r="X27" s="90">
        <f>'Bureau de vote'!Z226</f>
        <v>0</v>
      </c>
      <c r="Y27" s="23">
        <f>'Bureau de vote'!AA226</f>
        <v>0</v>
      </c>
      <c r="Z27" s="90">
        <f>'Bureau de vote'!AB226</f>
        <v>0</v>
      </c>
      <c r="AA27" s="23">
        <f>'Bureau de vote'!AC226</f>
        <v>1</v>
      </c>
      <c r="AB27" s="90">
        <f>'Bureau de vote'!AD226</f>
        <v>0</v>
      </c>
      <c r="AC27" s="23">
        <f>'Bureau de vote'!AE226</f>
        <v>2</v>
      </c>
      <c r="AD27" s="90">
        <f>'Bureau de vote'!AF226</f>
        <v>0</v>
      </c>
      <c r="AE27" s="23">
        <f>'Bureau de vote'!AG226</f>
        <v>6</v>
      </c>
      <c r="AF27" s="90">
        <f>'Bureau de vote'!AH226</f>
        <v>0</v>
      </c>
    </row>
    <row r="28" spans="1:32" x14ac:dyDescent="0.15">
      <c r="A28" s="23" t="str">
        <f>'Bureau de vote'!C227</f>
        <v>Haamene</v>
      </c>
      <c r="B28" s="83">
        <f>'Bureau de vote'!D227</f>
        <v>6</v>
      </c>
      <c r="C28" s="83">
        <f>'Bureau de vote'!E227</f>
        <v>831</v>
      </c>
      <c r="D28" s="83">
        <f>'Bureau de vote'!F227</f>
        <v>492</v>
      </c>
      <c r="E28" s="83">
        <f>'Bureau de vote'!G227</f>
        <v>339</v>
      </c>
      <c r="F28" s="192">
        <f>'Bureau de vote'!H227</f>
        <v>40.79</v>
      </c>
      <c r="G28" s="83">
        <f>'Bureau de vote'!I227</f>
        <v>16</v>
      </c>
      <c r="H28" s="192">
        <f>'Bureau de vote'!J227</f>
        <v>0</v>
      </c>
      <c r="I28" s="83">
        <f>'Bureau de vote'!K227</f>
        <v>10</v>
      </c>
      <c r="J28" s="90">
        <f>'Bureau de vote'!L227</f>
        <v>313</v>
      </c>
      <c r="K28" s="23">
        <f>'Bureau de vote'!M227</f>
        <v>3</v>
      </c>
      <c r="L28" s="90">
        <f>'Bureau de vote'!N227</f>
        <v>0</v>
      </c>
      <c r="M28" s="23">
        <f>'Bureau de vote'!O227</f>
        <v>233</v>
      </c>
      <c r="N28" s="90">
        <f>'Bureau de vote'!P227</f>
        <v>0</v>
      </c>
      <c r="O28" s="23">
        <f>'Bureau de vote'!Q227</f>
        <v>24</v>
      </c>
      <c r="P28" s="90">
        <f>'Bureau de vote'!R227</f>
        <v>0</v>
      </c>
      <c r="Q28" s="23">
        <f>'Bureau de vote'!S227</f>
        <v>4</v>
      </c>
      <c r="R28" s="90">
        <f>'Bureau de vote'!T227</f>
        <v>0</v>
      </c>
      <c r="S28" s="23">
        <f>'Bureau de vote'!U227</f>
        <v>2</v>
      </c>
      <c r="T28" s="90">
        <f>'Bureau de vote'!V227</f>
        <v>0</v>
      </c>
      <c r="U28" s="23">
        <f>'Bureau de vote'!W227</f>
        <v>2</v>
      </c>
      <c r="V28" s="90">
        <f>'Bureau de vote'!X227</f>
        <v>0</v>
      </c>
      <c r="W28" s="23">
        <f>'Bureau de vote'!Y227</f>
        <v>1</v>
      </c>
      <c r="X28" s="90">
        <f>'Bureau de vote'!Z227</f>
        <v>0</v>
      </c>
      <c r="Y28" s="23">
        <f>'Bureau de vote'!AA227</f>
        <v>0</v>
      </c>
      <c r="Z28" s="90">
        <f>'Bureau de vote'!AB227</f>
        <v>0</v>
      </c>
      <c r="AA28" s="23">
        <f>'Bureau de vote'!AC227</f>
        <v>10</v>
      </c>
      <c r="AB28" s="90">
        <f>'Bureau de vote'!AD227</f>
        <v>0</v>
      </c>
      <c r="AC28" s="23">
        <f>'Bureau de vote'!AE227</f>
        <v>6</v>
      </c>
      <c r="AD28" s="90">
        <f>'Bureau de vote'!AF227</f>
        <v>0</v>
      </c>
      <c r="AE28" s="23">
        <f>'Bureau de vote'!AG227</f>
        <v>28</v>
      </c>
      <c r="AF28" s="90">
        <f>'Bureau de vote'!AH227</f>
        <v>0</v>
      </c>
    </row>
    <row r="29" spans="1:32" x14ac:dyDescent="0.15">
      <c r="A29" s="23" t="str">
        <f>'Bureau de vote'!C228</f>
        <v>Faaaha</v>
      </c>
      <c r="B29" s="83">
        <f>'Bureau de vote'!D228</f>
        <v>7</v>
      </c>
      <c r="C29" s="83">
        <f>'Bureau de vote'!E228</f>
        <v>474</v>
      </c>
      <c r="D29" s="83">
        <f>'Bureau de vote'!F228</f>
        <v>350</v>
      </c>
      <c r="E29" s="83">
        <f>'Bureau de vote'!G228</f>
        <v>124</v>
      </c>
      <c r="F29" s="192">
        <f>'Bureau de vote'!H228</f>
        <v>26.16</v>
      </c>
      <c r="G29" s="83">
        <f>'Bureau de vote'!I228</f>
        <v>1</v>
      </c>
      <c r="H29" s="192">
        <f>'Bureau de vote'!J228</f>
        <v>0</v>
      </c>
      <c r="I29" s="83">
        <f>'Bureau de vote'!K228</f>
        <v>0</v>
      </c>
      <c r="J29" s="90">
        <f>'Bureau de vote'!L228</f>
        <v>123</v>
      </c>
      <c r="K29" s="23">
        <f>'Bureau de vote'!M228</f>
        <v>2</v>
      </c>
      <c r="L29" s="90">
        <f>'Bureau de vote'!N228</f>
        <v>0</v>
      </c>
      <c r="M29" s="23">
        <f>'Bureau de vote'!O228</f>
        <v>63</v>
      </c>
      <c r="N29" s="90">
        <f>'Bureau de vote'!P228</f>
        <v>0</v>
      </c>
      <c r="O29" s="23">
        <f>'Bureau de vote'!Q228</f>
        <v>10</v>
      </c>
      <c r="P29" s="90">
        <f>'Bureau de vote'!R228</f>
        <v>0</v>
      </c>
      <c r="Q29" s="23">
        <f>'Bureau de vote'!S228</f>
        <v>8</v>
      </c>
      <c r="R29" s="90">
        <f>'Bureau de vote'!T228</f>
        <v>0</v>
      </c>
      <c r="S29" s="23">
        <f>'Bureau de vote'!U228</f>
        <v>1</v>
      </c>
      <c r="T29" s="90">
        <f>'Bureau de vote'!V228</f>
        <v>0</v>
      </c>
      <c r="U29" s="23">
        <f>'Bureau de vote'!W228</f>
        <v>0</v>
      </c>
      <c r="V29" s="90">
        <f>'Bureau de vote'!X228</f>
        <v>0</v>
      </c>
      <c r="W29" s="23">
        <f>'Bureau de vote'!Y228</f>
        <v>0</v>
      </c>
      <c r="X29" s="90">
        <f>'Bureau de vote'!Z228</f>
        <v>0</v>
      </c>
      <c r="Y29" s="23">
        <f>'Bureau de vote'!AA228</f>
        <v>0</v>
      </c>
      <c r="Z29" s="90">
        <f>'Bureau de vote'!AB228</f>
        <v>0</v>
      </c>
      <c r="AA29" s="23">
        <f>'Bureau de vote'!AC228</f>
        <v>7</v>
      </c>
      <c r="AB29" s="90">
        <f>'Bureau de vote'!AD228</f>
        <v>0</v>
      </c>
      <c r="AC29" s="23">
        <f>'Bureau de vote'!AE228</f>
        <v>1</v>
      </c>
      <c r="AD29" s="90">
        <f>'Bureau de vote'!AF228</f>
        <v>0</v>
      </c>
      <c r="AE29" s="23">
        <f>'Bureau de vote'!AG228</f>
        <v>31</v>
      </c>
      <c r="AF29" s="90">
        <f>'Bureau de vote'!AH228</f>
        <v>0</v>
      </c>
    </row>
    <row r="30" spans="1:32" x14ac:dyDescent="0.15">
      <c r="A30" s="23" t="str">
        <f>'Bureau de vote'!C229</f>
        <v>Hipu</v>
      </c>
      <c r="B30" s="83">
        <f>'Bureau de vote'!D229</f>
        <v>8</v>
      </c>
      <c r="C30" s="83">
        <f>'Bureau de vote'!E229</f>
        <v>376</v>
      </c>
      <c r="D30" s="83">
        <f>'Bureau de vote'!F229</f>
        <v>285</v>
      </c>
      <c r="E30" s="83">
        <f>'Bureau de vote'!G229</f>
        <v>91</v>
      </c>
      <c r="F30" s="192">
        <f>'Bureau de vote'!H229</f>
        <v>24.2</v>
      </c>
      <c r="G30" s="83">
        <f>'Bureau de vote'!I229</f>
        <v>4</v>
      </c>
      <c r="H30" s="192">
        <f>'Bureau de vote'!J229</f>
        <v>0</v>
      </c>
      <c r="I30" s="83">
        <f>'Bureau de vote'!K229</f>
        <v>6</v>
      </c>
      <c r="J30" s="90">
        <f>'Bureau de vote'!L229</f>
        <v>81</v>
      </c>
      <c r="K30" s="23">
        <f>'Bureau de vote'!M229</f>
        <v>0</v>
      </c>
      <c r="L30" s="90">
        <f>'Bureau de vote'!N229</f>
        <v>0</v>
      </c>
      <c r="M30" s="23">
        <f>'Bureau de vote'!O229</f>
        <v>53</v>
      </c>
      <c r="N30" s="90">
        <f>'Bureau de vote'!P229</f>
        <v>0</v>
      </c>
      <c r="O30" s="23">
        <f>'Bureau de vote'!Q229</f>
        <v>6</v>
      </c>
      <c r="P30" s="90">
        <f>'Bureau de vote'!R229</f>
        <v>0</v>
      </c>
      <c r="Q30" s="23">
        <f>'Bureau de vote'!S229</f>
        <v>0</v>
      </c>
      <c r="R30" s="90">
        <f>'Bureau de vote'!T229</f>
        <v>0</v>
      </c>
      <c r="S30" s="23">
        <f>'Bureau de vote'!U229</f>
        <v>1</v>
      </c>
      <c r="T30" s="90">
        <f>'Bureau de vote'!V229</f>
        <v>0</v>
      </c>
      <c r="U30" s="23">
        <f>'Bureau de vote'!W229</f>
        <v>0</v>
      </c>
      <c r="V30" s="90">
        <f>'Bureau de vote'!X229</f>
        <v>0</v>
      </c>
      <c r="W30" s="23">
        <f>'Bureau de vote'!Y229</f>
        <v>0</v>
      </c>
      <c r="X30" s="90">
        <f>'Bureau de vote'!Z229</f>
        <v>0</v>
      </c>
      <c r="Y30" s="23">
        <f>'Bureau de vote'!AA229</f>
        <v>0</v>
      </c>
      <c r="Z30" s="90">
        <f>'Bureau de vote'!AB229</f>
        <v>0</v>
      </c>
      <c r="AA30" s="23">
        <f>'Bureau de vote'!AC229</f>
        <v>1</v>
      </c>
      <c r="AB30" s="90">
        <f>'Bureau de vote'!AD229</f>
        <v>0</v>
      </c>
      <c r="AC30" s="23">
        <f>'Bureau de vote'!AE229</f>
        <v>0</v>
      </c>
      <c r="AD30" s="90">
        <f>'Bureau de vote'!AF229</f>
        <v>0</v>
      </c>
      <c r="AE30" s="23">
        <f>'Bureau de vote'!AG229</f>
        <v>20</v>
      </c>
      <c r="AF30" s="90">
        <f>'Bureau de vote'!AH229</f>
        <v>0</v>
      </c>
    </row>
    <row r="31" spans="1:32" x14ac:dyDescent="0.15">
      <c r="A31" s="1" t="str">
        <f>'Bureau de vote'!C251</f>
        <v>TAPUTAPUATEA</v>
      </c>
      <c r="B31" s="5"/>
      <c r="C31" s="5">
        <f>'Bureau de vote'!E251</f>
        <v>3841</v>
      </c>
      <c r="D31" s="5">
        <f>'Bureau de vote'!F251</f>
        <v>2026</v>
      </c>
      <c r="E31" s="5">
        <f>'Bureau de vote'!G251</f>
        <v>1815</v>
      </c>
      <c r="F31" s="135">
        <f>'Bureau de vote'!H251</f>
        <v>0.47253319448060399</v>
      </c>
      <c r="G31" s="5">
        <f>'Bureau de vote'!I251</f>
        <v>27</v>
      </c>
      <c r="H31" s="135">
        <f>'Bureau de vote'!J251</f>
        <v>7.0294194220255138E-3</v>
      </c>
      <c r="I31" s="5">
        <f>'Bureau de vote'!K251</f>
        <v>64</v>
      </c>
      <c r="J31" s="129">
        <f>'Bureau de vote'!L251</f>
        <v>1724</v>
      </c>
      <c r="K31" s="1">
        <f>'Bureau de vote'!M251</f>
        <v>42</v>
      </c>
      <c r="L31" s="137">
        <f>'Bureau de vote'!N251</f>
        <v>2.4361948955916472E-2</v>
      </c>
      <c r="M31" s="1">
        <f>'Bureau de vote'!O251</f>
        <v>686</v>
      </c>
      <c r="N31" s="137">
        <f>'Bureau de vote'!P251</f>
        <v>0.39791183294663574</v>
      </c>
      <c r="O31" s="1">
        <f>'Bureau de vote'!Q251</f>
        <v>180</v>
      </c>
      <c r="P31" s="137">
        <f>'Bureau de vote'!R251</f>
        <v>0.10440835266821345</v>
      </c>
      <c r="Q31" s="1">
        <f>'Bureau de vote'!S251</f>
        <v>42</v>
      </c>
      <c r="R31" s="137">
        <f>'Bureau de vote'!T251</f>
        <v>2.4361948955916472E-2</v>
      </c>
      <c r="S31" s="1">
        <f>'Bureau de vote'!U251</f>
        <v>15</v>
      </c>
      <c r="T31" s="137">
        <f>'Bureau de vote'!V251</f>
        <v>8.7006960556844544E-3</v>
      </c>
      <c r="U31" s="1">
        <f>'Bureau de vote'!W251</f>
        <v>18</v>
      </c>
      <c r="V31" s="137">
        <f>'Bureau de vote'!X251</f>
        <v>1.0440835266821345E-2</v>
      </c>
      <c r="W31" s="1">
        <f>'Bureau de vote'!Y251</f>
        <v>3</v>
      </c>
      <c r="X31" s="137">
        <f>'Bureau de vote'!Z251</f>
        <v>1.7401392111368909E-3</v>
      </c>
      <c r="Y31" s="1">
        <f>'Bureau de vote'!AA251</f>
        <v>8</v>
      </c>
      <c r="Z31" s="137">
        <f>'Bureau de vote'!AB251</f>
        <v>4.6403712296983757E-3</v>
      </c>
      <c r="AA31" s="1">
        <f>'Bureau de vote'!AC251</f>
        <v>146</v>
      </c>
      <c r="AB31" s="137">
        <f>'Bureau de vote'!AD251</f>
        <v>8.4686774941995363E-2</v>
      </c>
      <c r="AC31" s="1">
        <f>'Bureau de vote'!AE251</f>
        <v>23</v>
      </c>
      <c r="AD31" s="137">
        <f>'Bureau de vote'!AF251</f>
        <v>1.334106728538283E-2</v>
      </c>
      <c r="AE31" s="1">
        <f>'Bureau de vote'!AG251</f>
        <v>561</v>
      </c>
      <c r="AF31" s="137">
        <f>'Bureau de vote'!AH251</f>
        <v>0.32540603248259858</v>
      </c>
    </row>
    <row r="32" spans="1:32" x14ac:dyDescent="0.15">
      <c r="A32" s="23" t="str">
        <f>'Bureau de vote'!C252</f>
        <v>Avera 1</v>
      </c>
      <c r="B32" s="83">
        <f>'Bureau de vote'!D252</f>
        <v>1</v>
      </c>
      <c r="C32" s="83">
        <f>'Bureau de vote'!E252</f>
        <v>1278</v>
      </c>
      <c r="D32" s="83">
        <f>'Bureau de vote'!F252</f>
        <v>653</v>
      </c>
      <c r="E32" s="83">
        <f>'Bureau de vote'!G252</f>
        <v>625</v>
      </c>
      <c r="F32" s="192">
        <f>'Bureau de vote'!H252</f>
        <v>48.9</v>
      </c>
      <c r="G32" s="83">
        <f>'Bureau de vote'!I252</f>
        <v>13</v>
      </c>
      <c r="H32" s="192">
        <f>'Bureau de vote'!J252</f>
        <v>0</v>
      </c>
      <c r="I32" s="83">
        <f>'Bureau de vote'!K252</f>
        <v>15</v>
      </c>
      <c r="J32" s="90">
        <f>'Bureau de vote'!L252</f>
        <v>597</v>
      </c>
      <c r="K32" s="23">
        <f>'Bureau de vote'!M252</f>
        <v>20</v>
      </c>
      <c r="L32" s="90">
        <f>'Bureau de vote'!N252</f>
        <v>0</v>
      </c>
      <c r="M32" s="23">
        <f>'Bureau de vote'!O252</f>
        <v>189</v>
      </c>
      <c r="N32" s="90">
        <f>'Bureau de vote'!P252</f>
        <v>0</v>
      </c>
      <c r="O32" s="23">
        <f>'Bureau de vote'!Q252</f>
        <v>83</v>
      </c>
      <c r="P32" s="90">
        <f>'Bureau de vote'!R252</f>
        <v>0</v>
      </c>
      <c r="Q32" s="23">
        <f>'Bureau de vote'!S252</f>
        <v>18</v>
      </c>
      <c r="R32" s="90">
        <f>'Bureau de vote'!T252</f>
        <v>0</v>
      </c>
      <c r="S32" s="23">
        <f>'Bureau de vote'!U252</f>
        <v>4</v>
      </c>
      <c r="T32" s="90">
        <f>'Bureau de vote'!V252</f>
        <v>0</v>
      </c>
      <c r="U32" s="23">
        <f>'Bureau de vote'!W252</f>
        <v>6</v>
      </c>
      <c r="V32" s="90">
        <f>'Bureau de vote'!X252</f>
        <v>0</v>
      </c>
      <c r="W32" s="23">
        <f>'Bureau de vote'!Y252</f>
        <v>0</v>
      </c>
      <c r="X32" s="90">
        <f>'Bureau de vote'!Z252</f>
        <v>0</v>
      </c>
      <c r="Y32" s="23">
        <f>'Bureau de vote'!AA252</f>
        <v>3</v>
      </c>
      <c r="Z32" s="90">
        <f>'Bureau de vote'!AB252</f>
        <v>0</v>
      </c>
      <c r="AA32" s="23">
        <f>'Bureau de vote'!AC252</f>
        <v>87</v>
      </c>
      <c r="AB32" s="90">
        <f>'Bureau de vote'!AD252</f>
        <v>0</v>
      </c>
      <c r="AC32" s="23">
        <f>'Bureau de vote'!AE252</f>
        <v>13</v>
      </c>
      <c r="AD32" s="90">
        <f>'Bureau de vote'!AF252</f>
        <v>0</v>
      </c>
      <c r="AE32" s="23">
        <f>'Bureau de vote'!AG252</f>
        <v>174</v>
      </c>
      <c r="AF32" s="90">
        <f>'Bureau de vote'!AH252</f>
        <v>0</v>
      </c>
    </row>
    <row r="33" spans="1:32" x14ac:dyDescent="0.15">
      <c r="A33" s="23" t="str">
        <f>'Bureau de vote'!C253</f>
        <v>Avera 2</v>
      </c>
      <c r="B33" s="83">
        <f>'Bureau de vote'!D253</f>
        <v>2</v>
      </c>
      <c r="C33" s="83">
        <f>'Bureau de vote'!E253</f>
        <v>1313</v>
      </c>
      <c r="D33" s="83">
        <f>'Bureau de vote'!F253</f>
        <v>726</v>
      </c>
      <c r="E33" s="83">
        <f>'Bureau de vote'!G253</f>
        <v>587</v>
      </c>
      <c r="F33" s="192">
        <f>'Bureau de vote'!H253</f>
        <v>44.71</v>
      </c>
      <c r="G33" s="83">
        <f>'Bureau de vote'!I253</f>
        <v>10</v>
      </c>
      <c r="H33" s="192">
        <f>'Bureau de vote'!J253</f>
        <v>0</v>
      </c>
      <c r="I33" s="83">
        <f>'Bureau de vote'!K253</f>
        <v>14</v>
      </c>
      <c r="J33" s="90">
        <f>'Bureau de vote'!L253</f>
        <v>563</v>
      </c>
      <c r="K33" s="23">
        <f>'Bureau de vote'!M253</f>
        <v>11</v>
      </c>
      <c r="L33" s="90">
        <f>'Bureau de vote'!N253</f>
        <v>0</v>
      </c>
      <c r="M33" s="23">
        <f>'Bureau de vote'!O253</f>
        <v>285</v>
      </c>
      <c r="N33" s="90">
        <f>'Bureau de vote'!P253</f>
        <v>0</v>
      </c>
      <c r="O33" s="23">
        <f>'Bureau de vote'!Q253</f>
        <v>46</v>
      </c>
      <c r="P33" s="90">
        <f>'Bureau de vote'!R253</f>
        <v>0</v>
      </c>
      <c r="Q33" s="23">
        <f>'Bureau de vote'!S253</f>
        <v>10</v>
      </c>
      <c r="R33" s="90">
        <f>'Bureau de vote'!T253</f>
        <v>0</v>
      </c>
      <c r="S33" s="23">
        <f>'Bureau de vote'!U253</f>
        <v>3</v>
      </c>
      <c r="T33" s="90">
        <f>'Bureau de vote'!V253</f>
        <v>0</v>
      </c>
      <c r="U33" s="23">
        <f>'Bureau de vote'!W253</f>
        <v>2</v>
      </c>
      <c r="V33" s="90">
        <f>'Bureau de vote'!X253</f>
        <v>0</v>
      </c>
      <c r="W33" s="23">
        <f>'Bureau de vote'!Y253</f>
        <v>2</v>
      </c>
      <c r="X33" s="90">
        <f>'Bureau de vote'!Z253</f>
        <v>0</v>
      </c>
      <c r="Y33" s="23">
        <f>'Bureau de vote'!AA253</f>
        <v>2</v>
      </c>
      <c r="Z33" s="90">
        <f>'Bureau de vote'!AB253</f>
        <v>0</v>
      </c>
      <c r="AA33" s="23">
        <f>'Bureau de vote'!AC253</f>
        <v>35</v>
      </c>
      <c r="AB33" s="90">
        <f>'Bureau de vote'!AD253</f>
        <v>0</v>
      </c>
      <c r="AC33" s="23">
        <f>'Bureau de vote'!AE253</f>
        <v>3</v>
      </c>
      <c r="AD33" s="90">
        <f>'Bureau de vote'!AF253</f>
        <v>0</v>
      </c>
      <c r="AE33" s="23">
        <f>'Bureau de vote'!AG253</f>
        <v>164</v>
      </c>
      <c r="AF33" s="90">
        <f>'Bureau de vote'!AH253</f>
        <v>0</v>
      </c>
    </row>
    <row r="34" spans="1:32" x14ac:dyDescent="0.15">
      <c r="A34" s="23" t="str">
        <f>'Bureau de vote'!C254</f>
        <v>Opoa</v>
      </c>
      <c r="B34" s="83">
        <f>'Bureau de vote'!D254</f>
        <v>3</v>
      </c>
      <c r="C34" s="83">
        <f>'Bureau de vote'!E254</f>
        <v>957</v>
      </c>
      <c r="D34" s="83">
        <f>'Bureau de vote'!F254</f>
        <v>517</v>
      </c>
      <c r="E34" s="83">
        <f>'Bureau de vote'!G254</f>
        <v>440</v>
      </c>
      <c r="F34" s="192">
        <f>'Bureau de vote'!H254</f>
        <v>45.98</v>
      </c>
      <c r="G34" s="83">
        <f>'Bureau de vote'!I254</f>
        <v>1</v>
      </c>
      <c r="H34" s="192">
        <f>'Bureau de vote'!J254</f>
        <v>0</v>
      </c>
      <c r="I34" s="83">
        <f>'Bureau de vote'!K254</f>
        <v>28</v>
      </c>
      <c r="J34" s="90">
        <f>'Bureau de vote'!L254</f>
        <v>411</v>
      </c>
      <c r="K34" s="23">
        <f>'Bureau de vote'!M254</f>
        <v>9</v>
      </c>
      <c r="L34" s="90">
        <f>'Bureau de vote'!N254</f>
        <v>0</v>
      </c>
      <c r="M34" s="23">
        <f>'Bureau de vote'!O254</f>
        <v>151</v>
      </c>
      <c r="N34" s="90">
        <f>'Bureau de vote'!P254</f>
        <v>0</v>
      </c>
      <c r="O34" s="23">
        <f>'Bureau de vote'!Q254</f>
        <v>36</v>
      </c>
      <c r="P34" s="90">
        <f>'Bureau de vote'!R254</f>
        <v>0</v>
      </c>
      <c r="Q34" s="23">
        <f>'Bureau de vote'!S254</f>
        <v>11</v>
      </c>
      <c r="R34" s="90">
        <f>'Bureau de vote'!T254</f>
        <v>0</v>
      </c>
      <c r="S34" s="23">
        <f>'Bureau de vote'!U254</f>
        <v>7</v>
      </c>
      <c r="T34" s="90">
        <f>'Bureau de vote'!V254</f>
        <v>0</v>
      </c>
      <c r="U34" s="23">
        <f>'Bureau de vote'!W254</f>
        <v>10</v>
      </c>
      <c r="V34" s="90">
        <f>'Bureau de vote'!X254</f>
        <v>0</v>
      </c>
      <c r="W34" s="23">
        <f>'Bureau de vote'!Y254</f>
        <v>1</v>
      </c>
      <c r="X34" s="90">
        <f>'Bureau de vote'!Z254</f>
        <v>0</v>
      </c>
      <c r="Y34" s="23">
        <f>'Bureau de vote'!AA254</f>
        <v>2</v>
      </c>
      <c r="Z34" s="90">
        <f>'Bureau de vote'!AB254</f>
        <v>0</v>
      </c>
      <c r="AA34" s="23">
        <f>'Bureau de vote'!AC254</f>
        <v>19</v>
      </c>
      <c r="AB34" s="90">
        <f>'Bureau de vote'!AD254</f>
        <v>0</v>
      </c>
      <c r="AC34" s="23">
        <f>'Bureau de vote'!AE254</f>
        <v>6</v>
      </c>
      <c r="AD34" s="90">
        <f>'Bureau de vote'!AF254</f>
        <v>0</v>
      </c>
      <c r="AE34" s="23">
        <f>'Bureau de vote'!AG254</f>
        <v>159</v>
      </c>
      <c r="AF34" s="90">
        <f>'Bureau de vote'!AH254</f>
        <v>0</v>
      </c>
    </row>
    <row r="35" spans="1:32" x14ac:dyDescent="0.15">
      <c r="A35" s="23" t="str">
        <f>'Bureau de vote'!C255</f>
        <v>Puohine</v>
      </c>
      <c r="B35" s="83">
        <f>'Bureau de vote'!D255</f>
        <v>4</v>
      </c>
      <c r="C35" s="83">
        <f>'Bureau de vote'!E255</f>
        <v>293</v>
      </c>
      <c r="D35" s="83">
        <f>'Bureau de vote'!F255</f>
        <v>130</v>
      </c>
      <c r="E35" s="83">
        <f>'Bureau de vote'!G255</f>
        <v>163</v>
      </c>
      <c r="F35" s="192">
        <f>'Bureau de vote'!H255</f>
        <v>55.63</v>
      </c>
      <c r="G35" s="83">
        <f>'Bureau de vote'!I255</f>
        <v>3</v>
      </c>
      <c r="H35" s="192">
        <f>'Bureau de vote'!J255</f>
        <v>0</v>
      </c>
      <c r="I35" s="83">
        <f>'Bureau de vote'!K255</f>
        <v>7</v>
      </c>
      <c r="J35" s="90">
        <f>'Bureau de vote'!L255</f>
        <v>153</v>
      </c>
      <c r="K35" s="23">
        <f>'Bureau de vote'!M255</f>
        <v>2</v>
      </c>
      <c r="L35" s="90">
        <f>'Bureau de vote'!N255</f>
        <v>0</v>
      </c>
      <c r="M35" s="23">
        <f>'Bureau de vote'!O255</f>
        <v>61</v>
      </c>
      <c r="N35" s="90">
        <f>'Bureau de vote'!P255</f>
        <v>0</v>
      </c>
      <c r="O35" s="23">
        <f>'Bureau de vote'!Q255</f>
        <v>15</v>
      </c>
      <c r="P35" s="90">
        <f>'Bureau de vote'!R255</f>
        <v>0</v>
      </c>
      <c r="Q35" s="23">
        <f>'Bureau de vote'!S255</f>
        <v>3</v>
      </c>
      <c r="R35" s="90">
        <f>'Bureau de vote'!T255</f>
        <v>0</v>
      </c>
      <c r="S35" s="23">
        <f>'Bureau de vote'!U255</f>
        <v>1</v>
      </c>
      <c r="T35" s="90">
        <f>'Bureau de vote'!V255</f>
        <v>0</v>
      </c>
      <c r="U35" s="23">
        <f>'Bureau de vote'!W255</f>
        <v>0</v>
      </c>
      <c r="V35" s="90">
        <f>'Bureau de vote'!X255</f>
        <v>0</v>
      </c>
      <c r="W35" s="23">
        <f>'Bureau de vote'!Y255</f>
        <v>0</v>
      </c>
      <c r="X35" s="90">
        <f>'Bureau de vote'!Z255</f>
        <v>0</v>
      </c>
      <c r="Y35" s="23">
        <f>'Bureau de vote'!AA255</f>
        <v>1</v>
      </c>
      <c r="Z35" s="90">
        <f>'Bureau de vote'!AB255</f>
        <v>0</v>
      </c>
      <c r="AA35" s="23">
        <f>'Bureau de vote'!AC255</f>
        <v>5</v>
      </c>
      <c r="AB35" s="90">
        <f>'Bureau de vote'!AD255</f>
        <v>0</v>
      </c>
      <c r="AC35" s="23">
        <f>'Bureau de vote'!AE255</f>
        <v>1</v>
      </c>
      <c r="AD35" s="90">
        <f>'Bureau de vote'!AF255</f>
        <v>0</v>
      </c>
      <c r="AE35" s="23">
        <f>'Bureau de vote'!AG255</f>
        <v>64</v>
      </c>
      <c r="AF35" s="90">
        <f>'Bureau de vote'!AH255</f>
        <v>0</v>
      </c>
    </row>
    <row r="36" spans="1:32" x14ac:dyDescent="0.15">
      <c r="A36" s="1" t="str">
        <f>'Bureau de vote'!C267</f>
        <v>TUMARAA</v>
      </c>
      <c r="B36" s="5"/>
      <c r="C36" s="5">
        <f>'Bureau de vote'!E267</f>
        <v>3107</v>
      </c>
      <c r="D36" s="5">
        <f>'Bureau de vote'!F267</f>
        <v>1589</v>
      </c>
      <c r="E36" s="5">
        <f>'Bureau de vote'!G267</f>
        <v>1518</v>
      </c>
      <c r="F36" s="135">
        <f>'Bureau de vote'!H267</f>
        <v>0.48857418731895719</v>
      </c>
      <c r="G36" s="5">
        <f>'Bureau de vote'!I267</f>
        <v>20</v>
      </c>
      <c r="H36" s="135">
        <f>'Bureau de vote'!J267</f>
        <v>6.4370775667846793E-3</v>
      </c>
      <c r="I36" s="5">
        <f>'Bureau de vote'!K267</f>
        <v>22</v>
      </c>
      <c r="J36" s="129">
        <f>'Bureau de vote'!L267</f>
        <v>1476</v>
      </c>
      <c r="K36" s="1">
        <f>'Bureau de vote'!M267</f>
        <v>26</v>
      </c>
      <c r="L36" s="137">
        <f>'Bureau de vote'!N267</f>
        <v>1.7615176151761516E-2</v>
      </c>
      <c r="M36" s="1">
        <f>'Bureau de vote'!O267</f>
        <v>448</v>
      </c>
      <c r="N36" s="137">
        <f>'Bureau de vote'!P267</f>
        <v>0.30352303523035229</v>
      </c>
      <c r="O36" s="1">
        <f>'Bureau de vote'!Q267</f>
        <v>99</v>
      </c>
      <c r="P36" s="137">
        <f>'Bureau de vote'!R267</f>
        <v>6.7073170731707321E-2</v>
      </c>
      <c r="Q36" s="1">
        <f>'Bureau de vote'!S267</f>
        <v>32</v>
      </c>
      <c r="R36" s="137">
        <f>'Bureau de vote'!T267</f>
        <v>2.1680216802168022E-2</v>
      </c>
      <c r="S36" s="1">
        <f>'Bureau de vote'!U267</f>
        <v>5</v>
      </c>
      <c r="T36" s="137">
        <f>'Bureau de vote'!V267</f>
        <v>3.3875338753387536E-3</v>
      </c>
      <c r="U36" s="1">
        <f>'Bureau de vote'!W267</f>
        <v>8</v>
      </c>
      <c r="V36" s="137">
        <f>'Bureau de vote'!X267</f>
        <v>5.4200542005420054E-3</v>
      </c>
      <c r="W36" s="1">
        <f>'Bureau de vote'!Y267</f>
        <v>3</v>
      </c>
      <c r="X36" s="137">
        <f>'Bureau de vote'!Z267</f>
        <v>2.0325203252032522E-3</v>
      </c>
      <c r="Y36" s="1">
        <f>'Bureau de vote'!AA267</f>
        <v>4</v>
      </c>
      <c r="Z36" s="137">
        <f>'Bureau de vote'!AB267</f>
        <v>2.7100271002710027E-3</v>
      </c>
      <c r="AA36" s="1">
        <f>'Bureau de vote'!AC267</f>
        <v>57</v>
      </c>
      <c r="AB36" s="137">
        <f>'Bureau de vote'!AD267</f>
        <v>3.8617886178861791E-2</v>
      </c>
      <c r="AC36" s="1">
        <f>'Bureau de vote'!AE267</f>
        <v>12</v>
      </c>
      <c r="AD36" s="137">
        <f>'Bureau de vote'!AF267</f>
        <v>8.130081300813009E-3</v>
      </c>
      <c r="AE36" s="1">
        <f>'Bureau de vote'!AG267</f>
        <v>782</v>
      </c>
      <c r="AF36" s="137">
        <f>'Bureau de vote'!AH267</f>
        <v>0.52981029810298108</v>
      </c>
    </row>
    <row r="37" spans="1:32" x14ac:dyDescent="0.15">
      <c r="A37" s="23" t="str">
        <f>'Bureau de vote'!C268</f>
        <v>Tevaitoa 1</v>
      </c>
      <c r="B37" s="83">
        <f>'Bureau de vote'!D268</f>
        <v>1</v>
      </c>
      <c r="C37" s="83">
        <f>'Bureau de vote'!E268</f>
        <v>804</v>
      </c>
      <c r="D37" s="83">
        <f>'Bureau de vote'!F268</f>
        <v>364</v>
      </c>
      <c r="E37" s="83">
        <f>'Bureau de vote'!G268</f>
        <v>440</v>
      </c>
      <c r="F37" s="192">
        <f>'Bureau de vote'!H268</f>
        <v>54.73</v>
      </c>
      <c r="G37" s="83">
        <f>'Bureau de vote'!I268</f>
        <v>8</v>
      </c>
      <c r="H37" s="192">
        <f>'Bureau de vote'!J268</f>
        <v>0</v>
      </c>
      <c r="I37" s="83">
        <f>'Bureau de vote'!K268</f>
        <v>5</v>
      </c>
      <c r="J37" s="90">
        <f>'Bureau de vote'!L268</f>
        <v>427</v>
      </c>
      <c r="K37" s="23">
        <f>'Bureau de vote'!M268</f>
        <v>15</v>
      </c>
      <c r="L37" s="90">
        <f>'Bureau de vote'!N268</f>
        <v>0</v>
      </c>
      <c r="M37" s="23">
        <f>'Bureau de vote'!O268</f>
        <v>106</v>
      </c>
      <c r="N37" s="90">
        <f>'Bureau de vote'!P268</f>
        <v>0</v>
      </c>
      <c r="O37" s="23">
        <f>'Bureau de vote'!Q268</f>
        <v>57</v>
      </c>
      <c r="P37" s="90">
        <f>'Bureau de vote'!R268</f>
        <v>0</v>
      </c>
      <c r="Q37" s="23">
        <f>'Bureau de vote'!S268</f>
        <v>19</v>
      </c>
      <c r="R37" s="90">
        <f>'Bureau de vote'!T268</f>
        <v>0</v>
      </c>
      <c r="S37" s="23">
        <f>'Bureau de vote'!U268</f>
        <v>1</v>
      </c>
      <c r="T37" s="90">
        <f>'Bureau de vote'!V268</f>
        <v>0</v>
      </c>
      <c r="U37" s="23">
        <f>'Bureau de vote'!W268</f>
        <v>0</v>
      </c>
      <c r="V37" s="90">
        <f>'Bureau de vote'!X268</f>
        <v>0</v>
      </c>
      <c r="W37" s="23">
        <f>'Bureau de vote'!Y268</f>
        <v>1</v>
      </c>
      <c r="X37" s="90">
        <f>'Bureau de vote'!Z268</f>
        <v>0</v>
      </c>
      <c r="Y37" s="23">
        <f>'Bureau de vote'!AA268</f>
        <v>4</v>
      </c>
      <c r="Z37" s="90">
        <f>'Bureau de vote'!AB268</f>
        <v>0</v>
      </c>
      <c r="AA37" s="23">
        <f>'Bureau de vote'!AC268</f>
        <v>38</v>
      </c>
      <c r="AB37" s="90">
        <f>'Bureau de vote'!AD268</f>
        <v>0</v>
      </c>
      <c r="AC37" s="23">
        <f>'Bureau de vote'!AE268</f>
        <v>4</v>
      </c>
      <c r="AD37" s="90">
        <f>'Bureau de vote'!AF268</f>
        <v>0</v>
      </c>
      <c r="AE37" s="23">
        <f>'Bureau de vote'!AG268</f>
        <v>182</v>
      </c>
      <c r="AF37" s="90">
        <f>'Bureau de vote'!AH268</f>
        <v>0</v>
      </c>
    </row>
    <row r="38" spans="1:32" x14ac:dyDescent="0.15">
      <c r="A38" s="23" t="str">
        <f>'Bureau de vote'!C269</f>
        <v>Tevaitoa 2</v>
      </c>
      <c r="B38" s="83">
        <f>'Bureau de vote'!D269</f>
        <v>2</v>
      </c>
      <c r="C38" s="83">
        <f>'Bureau de vote'!E269</f>
        <v>806</v>
      </c>
      <c r="D38" s="83">
        <f>'Bureau de vote'!F269</f>
        <v>355</v>
      </c>
      <c r="E38" s="83">
        <f>'Bureau de vote'!G269</f>
        <v>451</v>
      </c>
      <c r="F38" s="192">
        <f>'Bureau de vote'!H269</f>
        <v>55.96</v>
      </c>
      <c r="G38" s="83">
        <f>'Bureau de vote'!I269</f>
        <v>0</v>
      </c>
      <c r="H38" s="192">
        <f>'Bureau de vote'!J269</f>
        <v>0</v>
      </c>
      <c r="I38" s="83">
        <f>'Bureau de vote'!K269</f>
        <v>4</v>
      </c>
      <c r="J38" s="90">
        <f>'Bureau de vote'!L269</f>
        <v>447</v>
      </c>
      <c r="K38" s="23">
        <f>'Bureau de vote'!M269</f>
        <v>5</v>
      </c>
      <c r="L38" s="90">
        <f>'Bureau de vote'!N269</f>
        <v>0</v>
      </c>
      <c r="M38" s="23">
        <f>'Bureau de vote'!O269</f>
        <v>144</v>
      </c>
      <c r="N38" s="90">
        <f>'Bureau de vote'!P269</f>
        <v>0</v>
      </c>
      <c r="O38" s="23">
        <f>'Bureau de vote'!Q269</f>
        <v>18</v>
      </c>
      <c r="P38" s="90">
        <f>'Bureau de vote'!R269</f>
        <v>0</v>
      </c>
      <c r="Q38" s="23">
        <f>'Bureau de vote'!S269</f>
        <v>6</v>
      </c>
      <c r="R38" s="90">
        <f>'Bureau de vote'!T269</f>
        <v>0</v>
      </c>
      <c r="S38" s="23">
        <f>'Bureau de vote'!U269</f>
        <v>2</v>
      </c>
      <c r="T38" s="90">
        <f>'Bureau de vote'!V269</f>
        <v>0</v>
      </c>
      <c r="U38" s="23">
        <f>'Bureau de vote'!W269</f>
        <v>4</v>
      </c>
      <c r="V38" s="90">
        <f>'Bureau de vote'!X269</f>
        <v>0</v>
      </c>
      <c r="W38" s="23">
        <f>'Bureau de vote'!Y269</f>
        <v>0</v>
      </c>
      <c r="X38" s="90">
        <f>'Bureau de vote'!Z269</f>
        <v>0</v>
      </c>
      <c r="Y38" s="23">
        <f>'Bureau de vote'!AA269</f>
        <v>0</v>
      </c>
      <c r="Z38" s="90">
        <f>'Bureau de vote'!AB269</f>
        <v>0</v>
      </c>
      <c r="AA38" s="23">
        <f>'Bureau de vote'!AC269</f>
        <v>8</v>
      </c>
      <c r="AB38" s="90">
        <f>'Bureau de vote'!AD269</f>
        <v>0</v>
      </c>
      <c r="AC38" s="23">
        <f>'Bureau de vote'!AE269</f>
        <v>0</v>
      </c>
      <c r="AD38" s="90">
        <f>'Bureau de vote'!AF269</f>
        <v>0</v>
      </c>
      <c r="AE38" s="23">
        <f>'Bureau de vote'!AG269</f>
        <v>260</v>
      </c>
      <c r="AF38" s="90">
        <f>'Bureau de vote'!AH269</f>
        <v>0</v>
      </c>
    </row>
    <row r="39" spans="1:32" x14ac:dyDescent="0.15">
      <c r="A39" s="23" t="str">
        <f>'Bureau de vote'!C270</f>
        <v>Tehurui</v>
      </c>
      <c r="B39" s="83">
        <f>'Bureau de vote'!D270</f>
        <v>3</v>
      </c>
      <c r="C39" s="83">
        <f>'Bureau de vote'!E270</f>
        <v>405</v>
      </c>
      <c r="D39" s="83">
        <f>'Bureau de vote'!F270</f>
        <v>164</v>
      </c>
      <c r="E39" s="83">
        <f>'Bureau de vote'!G270</f>
        <v>241</v>
      </c>
      <c r="F39" s="192">
        <f>'Bureau de vote'!H270</f>
        <v>59.51</v>
      </c>
      <c r="G39" s="83">
        <f>'Bureau de vote'!I270</f>
        <v>11</v>
      </c>
      <c r="H39" s="192">
        <f>'Bureau de vote'!J270</f>
        <v>0</v>
      </c>
      <c r="I39" s="83">
        <f>'Bureau de vote'!K270</f>
        <v>1</v>
      </c>
      <c r="J39" s="90">
        <f>'Bureau de vote'!L270</f>
        <v>229</v>
      </c>
      <c r="K39" s="23">
        <f>'Bureau de vote'!M270</f>
        <v>1</v>
      </c>
      <c r="L39" s="90">
        <f>'Bureau de vote'!N270</f>
        <v>0</v>
      </c>
      <c r="M39" s="23">
        <f>'Bureau de vote'!O270</f>
        <v>88</v>
      </c>
      <c r="N39" s="90">
        <f>'Bureau de vote'!P270</f>
        <v>0</v>
      </c>
      <c r="O39" s="23">
        <f>'Bureau de vote'!Q270</f>
        <v>4</v>
      </c>
      <c r="P39" s="90">
        <f>'Bureau de vote'!R270</f>
        <v>0</v>
      </c>
      <c r="Q39" s="23">
        <f>'Bureau de vote'!S270</f>
        <v>1</v>
      </c>
      <c r="R39" s="90">
        <f>'Bureau de vote'!T270</f>
        <v>0</v>
      </c>
      <c r="S39" s="23">
        <f>'Bureau de vote'!U270</f>
        <v>1</v>
      </c>
      <c r="T39" s="90">
        <f>'Bureau de vote'!V270</f>
        <v>0</v>
      </c>
      <c r="U39" s="23">
        <f>'Bureau de vote'!W270</f>
        <v>1</v>
      </c>
      <c r="V39" s="90">
        <f>'Bureau de vote'!X270</f>
        <v>0</v>
      </c>
      <c r="W39" s="23">
        <f>'Bureau de vote'!Y270</f>
        <v>0</v>
      </c>
      <c r="X39" s="90">
        <f>'Bureau de vote'!Z270</f>
        <v>0</v>
      </c>
      <c r="Y39" s="23">
        <f>'Bureau de vote'!AA270</f>
        <v>0</v>
      </c>
      <c r="Z39" s="90">
        <f>'Bureau de vote'!AB270</f>
        <v>0</v>
      </c>
      <c r="AA39" s="23">
        <f>'Bureau de vote'!AC270</f>
        <v>1</v>
      </c>
      <c r="AB39" s="90">
        <f>'Bureau de vote'!AD270</f>
        <v>0</v>
      </c>
      <c r="AC39" s="23">
        <f>'Bureau de vote'!AE270</f>
        <v>2</v>
      </c>
      <c r="AD39" s="90">
        <f>'Bureau de vote'!AF270</f>
        <v>0</v>
      </c>
      <c r="AE39" s="23">
        <f>'Bureau de vote'!AG270</f>
        <v>130</v>
      </c>
      <c r="AF39" s="90">
        <f>'Bureau de vote'!AH270</f>
        <v>0</v>
      </c>
    </row>
    <row r="40" spans="1:32" x14ac:dyDescent="0.15">
      <c r="A40" s="23" t="str">
        <f>'Bureau de vote'!C271</f>
        <v>Vaiaau</v>
      </c>
      <c r="B40" s="83">
        <f>'Bureau de vote'!D271</f>
        <v>4</v>
      </c>
      <c r="C40" s="83">
        <f>'Bureau de vote'!E271</f>
        <v>757</v>
      </c>
      <c r="D40" s="83">
        <f>'Bureau de vote'!F271</f>
        <v>492</v>
      </c>
      <c r="E40" s="83">
        <f>'Bureau de vote'!G271</f>
        <v>265</v>
      </c>
      <c r="F40" s="192">
        <f>'Bureau de vote'!H271</f>
        <v>35.01</v>
      </c>
      <c r="G40" s="83">
        <f>'Bureau de vote'!I271</f>
        <v>0</v>
      </c>
      <c r="H40" s="192">
        <f>'Bureau de vote'!J271</f>
        <v>0</v>
      </c>
      <c r="I40" s="83">
        <f>'Bureau de vote'!K271</f>
        <v>11</v>
      </c>
      <c r="J40" s="90">
        <f>'Bureau de vote'!L271</f>
        <v>254</v>
      </c>
      <c r="K40" s="23">
        <f>'Bureau de vote'!M271</f>
        <v>2</v>
      </c>
      <c r="L40" s="90">
        <f>'Bureau de vote'!N271</f>
        <v>0</v>
      </c>
      <c r="M40" s="23">
        <f>'Bureau de vote'!O271</f>
        <v>79</v>
      </c>
      <c r="N40" s="90">
        <f>'Bureau de vote'!P271</f>
        <v>0</v>
      </c>
      <c r="O40" s="23">
        <f>'Bureau de vote'!Q271</f>
        <v>7</v>
      </c>
      <c r="P40" s="90">
        <f>'Bureau de vote'!R271</f>
        <v>0</v>
      </c>
      <c r="Q40" s="23">
        <f>'Bureau de vote'!S271</f>
        <v>1</v>
      </c>
      <c r="R40" s="90">
        <f>'Bureau de vote'!T271</f>
        <v>0</v>
      </c>
      <c r="S40" s="23">
        <f>'Bureau de vote'!U271</f>
        <v>1</v>
      </c>
      <c r="T40" s="90">
        <f>'Bureau de vote'!V271</f>
        <v>0</v>
      </c>
      <c r="U40" s="23">
        <f>'Bureau de vote'!W271</f>
        <v>3</v>
      </c>
      <c r="V40" s="90">
        <f>'Bureau de vote'!X271</f>
        <v>0</v>
      </c>
      <c r="W40" s="23">
        <f>'Bureau de vote'!Y271</f>
        <v>1</v>
      </c>
      <c r="X40" s="90">
        <f>'Bureau de vote'!Z271</f>
        <v>0</v>
      </c>
      <c r="Y40" s="23">
        <f>'Bureau de vote'!AA271</f>
        <v>0</v>
      </c>
      <c r="Z40" s="90">
        <f>'Bureau de vote'!AB271</f>
        <v>0</v>
      </c>
      <c r="AA40" s="23">
        <f>'Bureau de vote'!AC271</f>
        <v>6</v>
      </c>
      <c r="AB40" s="90">
        <f>'Bureau de vote'!AD271</f>
        <v>0</v>
      </c>
      <c r="AC40" s="23">
        <f>'Bureau de vote'!AE271</f>
        <v>5</v>
      </c>
      <c r="AD40" s="90">
        <f>'Bureau de vote'!AF271</f>
        <v>0</v>
      </c>
      <c r="AE40" s="23">
        <f>'Bureau de vote'!AG271</f>
        <v>149</v>
      </c>
      <c r="AF40" s="90">
        <f>'Bureau de vote'!AH271</f>
        <v>0</v>
      </c>
    </row>
    <row r="41" spans="1:32" x14ac:dyDescent="0.15">
      <c r="A41" s="23" t="str">
        <f>'Bureau de vote'!C272</f>
        <v>Fetuna</v>
      </c>
      <c r="B41" s="83">
        <f>'Bureau de vote'!D272</f>
        <v>5</v>
      </c>
      <c r="C41" s="83">
        <f>'Bureau de vote'!E272</f>
        <v>335</v>
      </c>
      <c r="D41" s="83">
        <f>'Bureau de vote'!F272</f>
        <v>214</v>
      </c>
      <c r="E41" s="83">
        <f>'Bureau de vote'!G272</f>
        <v>121</v>
      </c>
      <c r="F41" s="192">
        <f>'Bureau de vote'!H272</f>
        <v>36.119999999999997</v>
      </c>
      <c r="G41" s="83">
        <f>'Bureau de vote'!I272</f>
        <v>1</v>
      </c>
      <c r="H41" s="192">
        <f>'Bureau de vote'!J272</f>
        <v>0</v>
      </c>
      <c r="I41" s="83">
        <f>'Bureau de vote'!K272</f>
        <v>1</v>
      </c>
      <c r="J41" s="90">
        <f>'Bureau de vote'!L272</f>
        <v>119</v>
      </c>
      <c r="K41" s="23">
        <f>'Bureau de vote'!M272</f>
        <v>3</v>
      </c>
      <c r="L41" s="90">
        <f>'Bureau de vote'!N272</f>
        <v>0</v>
      </c>
      <c r="M41" s="23">
        <f>'Bureau de vote'!O272</f>
        <v>31</v>
      </c>
      <c r="N41" s="90">
        <f>'Bureau de vote'!P272</f>
        <v>0</v>
      </c>
      <c r="O41" s="23">
        <f>'Bureau de vote'!Q272</f>
        <v>13</v>
      </c>
      <c r="P41" s="90">
        <f>'Bureau de vote'!R272</f>
        <v>0</v>
      </c>
      <c r="Q41" s="23">
        <f>'Bureau de vote'!S272</f>
        <v>5</v>
      </c>
      <c r="R41" s="90">
        <f>'Bureau de vote'!T272</f>
        <v>0</v>
      </c>
      <c r="S41" s="23">
        <f>'Bureau de vote'!U272</f>
        <v>0</v>
      </c>
      <c r="T41" s="90">
        <f>'Bureau de vote'!V272</f>
        <v>0</v>
      </c>
      <c r="U41" s="23">
        <f>'Bureau de vote'!W272</f>
        <v>0</v>
      </c>
      <c r="V41" s="90">
        <f>'Bureau de vote'!X272</f>
        <v>0</v>
      </c>
      <c r="W41" s="23">
        <f>'Bureau de vote'!Y272</f>
        <v>1</v>
      </c>
      <c r="X41" s="90">
        <f>'Bureau de vote'!Z272</f>
        <v>0</v>
      </c>
      <c r="Y41" s="23">
        <f>'Bureau de vote'!AA272</f>
        <v>0</v>
      </c>
      <c r="Z41" s="90">
        <f>'Bureau de vote'!AB272</f>
        <v>0</v>
      </c>
      <c r="AA41" s="23">
        <f>'Bureau de vote'!AC272</f>
        <v>4</v>
      </c>
      <c r="AB41" s="90">
        <f>'Bureau de vote'!AD272</f>
        <v>0</v>
      </c>
      <c r="AC41" s="23">
        <f>'Bureau de vote'!AE272</f>
        <v>1</v>
      </c>
      <c r="AD41" s="90">
        <f>'Bureau de vote'!AF272</f>
        <v>0</v>
      </c>
      <c r="AE41" s="23">
        <f>'Bureau de vote'!AG272</f>
        <v>61</v>
      </c>
      <c r="AF41" s="90">
        <f>'Bureau de vote'!AH272</f>
        <v>0</v>
      </c>
    </row>
    <row r="42" spans="1:32" x14ac:dyDescent="0.15">
      <c r="A42" s="1" t="str">
        <f>'Bureau de vote'!C285</f>
        <v>UTUROA</v>
      </c>
      <c r="B42" s="5"/>
      <c r="C42" s="5">
        <f>'Bureau de vote'!E285</f>
        <v>3438</v>
      </c>
      <c r="D42" s="5">
        <f>'Bureau de vote'!F285</f>
        <v>1811</v>
      </c>
      <c r="E42" s="5">
        <f>'Bureau de vote'!G285</f>
        <v>1627</v>
      </c>
      <c r="F42" s="135">
        <f>'Bureau de vote'!H285</f>
        <v>0.47324025596276903</v>
      </c>
      <c r="G42" s="5">
        <f>'Bureau de vote'!I285</f>
        <v>14</v>
      </c>
      <c r="H42" s="135">
        <f>'Bureau de vote'!J285</f>
        <v>4.0721349621873184E-3</v>
      </c>
      <c r="I42" s="5">
        <f>'Bureau de vote'!K285</f>
        <v>38</v>
      </c>
      <c r="J42" s="129">
        <f>'Bureau de vote'!L285</f>
        <v>1575</v>
      </c>
      <c r="K42" s="1">
        <f>'Bureau de vote'!M285</f>
        <v>31</v>
      </c>
      <c r="L42" s="137">
        <f>'Bureau de vote'!N285</f>
        <v>1.9682539682539683E-2</v>
      </c>
      <c r="M42" s="1">
        <f>'Bureau de vote'!O285</f>
        <v>580</v>
      </c>
      <c r="N42" s="137">
        <f>'Bureau de vote'!P285</f>
        <v>0.36825396825396828</v>
      </c>
      <c r="O42" s="1">
        <f>'Bureau de vote'!Q285</f>
        <v>163</v>
      </c>
      <c r="P42" s="137">
        <f>'Bureau de vote'!R285</f>
        <v>0.1034920634920635</v>
      </c>
      <c r="Q42" s="1">
        <f>'Bureau de vote'!S285</f>
        <v>25</v>
      </c>
      <c r="R42" s="137">
        <f>'Bureau de vote'!T285</f>
        <v>1.5873015873015872E-2</v>
      </c>
      <c r="S42" s="1">
        <f>'Bureau de vote'!U285</f>
        <v>10</v>
      </c>
      <c r="T42" s="137">
        <f>'Bureau de vote'!V285</f>
        <v>6.3492063492063492E-3</v>
      </c>
      <c r="U42" s="1">
        <f>'Bureau de vote'!W285</f>
        <v>13</v>
      </c>
      <c r="V42" s="137">
        <f>'Bureau de vote'!X285</f>
        <v>8.2539682539682548E-3</v>
      </c>
      <c r="W42" s="1">
        <f>'Bureau de vote'!Y285</f>
        <v>3</v>
      </c>
      <c r="X42" s="137">
        <f>'Bureau de vote'!Z285</f>
        <v>1.9047619047619048E-3</v>
      </c>
      <c r="Y42" s="1">
        <f>'Bureau de vote'!AA285</f>
        <v>9</v>
      </c>
      <c r="Z42" s="137">
        <f>'Bureau de vote'!AB285</f>
        <v>5.7142857142857143E-3</v>
      </c>
      <c r="AA42" s="1">
        <f>'Bureau de vote'!AC285</f>
        <v>118</v>
      </c>
      <c r="AB42" s="137">
        <f>'Bureau de vote'!AD285</f>
        <v>7.4920634920634915E-2</v>
      </c>
      <c r="AC42" s="1">
        <f>'Bureau de vote'!AE285</f>
        <v>23</v>
      </c>
      <c r="AD42" s="137">
        <f>'Bureau de vote'!AF285</f>
        <v>1.4603174603174604E-2</v>
      </c>
      <c r="AE42" s="1">
        <f>'Bureau de vote'!AG285</f>
        <v>600</v>
      </c>
      <c r="AF42" s="137">
        <f>'Bureau de vote'!AH285</f>
        <v>0.38095238095238093</v>
      </c>
    </row>
    <row r="43" spans="1:32" x14ac:dyDescent="0.15">
      <c r="A43" s="23" t="str">
        <f>'Bureau de vote'!C286</f>
        <v>Uturoa</v>
      </c>
      <c r="B43" s="83">
        <f>'Bureau de vote'!D286</f>
        <v>1</v>
      </c>
      <c r="C43" s="83">
        <f>'Bureau de vote'!E286</f>
        <v>1224</v>
      </c>
      <c r="D43" s="83">
        <f>'Bureau de vote'!F286</f>
        <v>649</v>
      </c>
      <c r="E43" s="83">
        <f>'Bureau de vote'!G286</f>
        <v>575</v>
      </c>
      <c r="F43" s="192">
        <f>'Bureau de vote'!H286</f>
        <v>46.98</v>
      </c>
      <c r="G43" s="83">
        <f>'Bureau de vote'!I286</f>
        <v>10</v>
      </c>
      <c r="H43" s="192">
        <f>'Bureau de vote'!J286</f>
        <v>0</v>
      </c>
      <c r="I43" s="83">
        <f>'Bureau de vote'!K286</f>
        <v>5</v>
      </c>
      <c r="J43" s="90">
        <f>'Bureau de vote'!L286</f>
        <v>560</v>
      </c>
      <c r="K43" s="23">
        <f>'Bureau de vote'!M286</f>
        <v>15</v>
      </c>
      <c r="L43" s="90">
        <f>'Bureau de vote'!N286</f>
        <v>0</v>
      </c>
      <c r="M43" s="23">
        <f>'Bureau de vote'!O286</f>
        <v>197</v>
      </c>
      <c r="N43" s="90">
        <f>'Bureau de vote'!P286</f>
        <v>0</v>
      </c>
      <c r="O43" s="23">
        <f>'Bureau de vote'!Q286</f>
        <v>81</v>
      </c>
      <c r="P43" s="90">
        <f>'Bureau de vote'!R286</f>
        <v>0</v>
      </c>
      <c r="Q43" s="23">
        <f>'Bureau de vote'!S286</f>
        <v>10</v>
      </c>
      <c r="R43" s="90">
        <f>'Bureau de vote'!T286</f>
        <v>0</v>
      </c>
      <c r="S43" s="23">
        <f>'Bureau de vote'!U286</f>
        <v>2</v>
      </c>
      <c r="T43" s="90">
        <f>'Bureau de vote'!V286</f>
        <v>0</v>
      </c>
      <c r="U43" s="23">
        <f>'Bureau de vote'!W286</f>
        <v>1</v>
      </c>
      <c r="V43" s="90">
        <f>'Bureau de vote'!X286</f>
        <v>0</v>
      </c>
      <c r="W43" s="23">
        <f>'Bureau de vote'!Y286</f>
        <v>2</v>
      </c>
      <c r="X43" s="90">
        <f>'Bureau de vote'!Z286</f>
        <v>0</v>
      </c>
      <c r="Y43" s="23">
        <f>'Bureau de vote'!AA286</f>
        <v>5</v>
      </c>
      <c r="Z43" s="90">
        <f>'Bureau de vote'!AB286</f>
        <v>0</v>
      </c>
      <c r="AA43" s="23">
        <f>'Bureau de vote'!AC286</f>
        <v>61</v>
      </c>
      <c r="AB43" s="90">
        <f>'Bureau de vote'!AD286</f>
        <v>0</v>
      </c>
      <c r="AC43" s="23">
        <f>'Bureau de vote'!AE286</f>
        <v>12</v>
      </c>
      <c r="AD43" s="90">
        <f>'Bureau de vote'!AF286</f>
        <v>0</v>
      </c>
      <c r="AE43" s="23">
        <f>'Bureau de vote'!AG286</f>
        <v>174</v>
      </c>
      <c r="AF43" s="90">
        <f>'Bureau de vote'!AH286</f>
        <v>0</v>
      </c>
    </row>
    <row r="44" spans="1:32" x14ac:dyDescent="0.15">
      <c r="A44" s="23" t="str">
        <f>'Bureau de vote'!C287</f>
        <v>Uturoa</v>
      </c>
      <c r="B44" s="83">
        <f>'Bureau de vote'!D287</f>
        <v>2</v>
      </c>
      <c r="C44" s="83">
        <f>'Bureau de vote'!E287</f>
        <v>1044</v>
      </c>
      <c r="D44" s="83">
        <f>'Bureau de vote'!F287</f>
        <v>570</v>
      </c>
      <c r="E44" s="83">
        <f>'Bureau de vote'!G287</f>
        <v>474</v>
      </c>
      <c r="F44" s="192">
        <f>'Bureau de vote'!H287</f>
        <v>45.4</v>
      </c>
      <c r="G44" s="83">
        <f>'Bureau de vote'!I287</f>
        <v>0</v>
      </c>
      <c r="H44" s="192">
        <f>'Bureau de vote'!J287</f>
        <v>0</v>
      </c>
      <c r="I44" s="83">
        <f>'Bureau de vote'!K287</f>
        <v>19</v>
      </c>
      <c r="J44" s="90">
        <f>'Bureau de vote'!L287</f>
        <v>455</v>
      </c>
      <c r="K44" s="23">
        <f>'Bureau de vote'!M287</f>
        <v>10</v>
      </c>
      <c r="L44" s="90">
        <f>'Bureau de vote'!N287</f>
        <v>0</v>
      </c>
      <c r="M44" s="23">
        <f>'Bureau de vote'!O287</f>
        <v>164</v>
      </c>
      <c r="N44" s="90">
        <f>'Bureau de vote'!P287</f>
        <v>0</v>
      </c>
      <c r="O44" s="23">
        <f>'Bureau de vote'!Q287</f>
        <v>33</v>
      </c>
      <c r="P44" s="90">
        <f>'Bureau de vote'!R287</f>
        <v>0</v>
      </c>
      <c r="Q44" s="23">
        <f>'Bureau de vote'!S287</f>
        <v>5</v>
      </c>
      <c r="R44" s="90">
        <f>'Bureau de vote'!T287</f>
        <v>0</v>
      </c>
      <c r="S44" s="23">
        <f>'Bureau de vote'!U287</f>
        <v>7</v>
      </c>
      <c r="T44" s="90">
        <f>'Bureau de vote'!V287</f>
        <v>0</v>
      </c>
      <c r="U44" s="23">
        <f>'Bureau de vote'!W287</f>
        <v>5</v>
      </c>
      <c r="V44" s="90">
        <f>'Bureau de vote'!X287</f>
        <v>0</v>
      </c>
      <c r="W44" s="23">
        <f>'Bureau de vote'!Y287</f>
        <v>1</v>
      </c>
      <c r="X44" s="90">
        <f>'Bureau de vote'!Z287</f>
        <v>0</v>
      </c>
      <c r="Y44" s="23">
        <f>'Bureau de vote'!AA287</f>
        <v>1</v>
      </c>
      <c r="Z44" s="90">
        <f>'Bureau de vote'!AB287</f>
        <v>0</v>
      </c>
      <c r="AA44" s="23">
        <f>'Bureau de vote'!AC287</f>
        <v>25</v>
      </c>
      <c r="AB44" s="90">
        <f>'Bureau de vote'!AD287</f>
        <v>0</v>
      </c>
      <c r="AC44" s="23">
        <f>'Bureau de vote'!AE287</f>
        <v>9</v>
      </c>
      <c r="AD44" s="90">
        <f>'Bureau de vote'!AF287</f>
        <v>0</v>
      </c>
      <c r="AE44" s="23">
        <f>'Bureau de vote'!AG287</f>
        <v>195</v>
      </c>
      <c r="AF44" s="90">
        <f>'Bureau de vote'!AH287</f>
        <v>0</v>
      </c>
    </row>
    <row r="45" spans="1:32" ht="14" thickBot="1" x14ac:dyDescent="0.2">
      <c r="A45" s="130" t="str">
        <f>'Bureau de vote'!C288</f>
        <v>Uturoa</v>
      </c>
      <c r="B45" s="133">
        <f>'Bureau de vote'!D288</f>
        <v>3</v>
      </c>
      <c r="C45" s="133">
        <f>'Bureau de vote'!E288</f>
        <v>1170</v>
      </c>
      <c r="D45" s="133">
        <f>'Bureau de vote'!F288</f>
        <v>592</v>
      </c>
      <c r="E45" s="133">
        <f>'Bureau de vote'!G288</f>
        <v>578</v>
      </c>
      <c r="F45" s="196">
        <f>'Bureau de vote'!H288</f>
        <v>49.4</v>
      </c>
      <c r="G45" s="133">
        <f>'Bureau de vote'!I288</f>
        <v>4</v>
      </c>
      <c r="H45" s="196">
        <f>'Bureau de vote'!J288</f>
        <v>0</v>
      </c>
      <c r="I45" s="133">
        <f>'Bureau de vote'!K288</f>
        <v>14</v>
      </c>
      <c r="J45" s="131">
        <f>'Bureau de vote'!L288</f>
        <v>560</v>
      </c>
      <c r="K45" s="130">
        <f>'Bureau de vote'!M288</f>
        <v>6</v>
      </c>
      <c r="L45" s="131">
        <f>'Bureau de vote'!N288</f>
        <v>0</v>
      </c>
      <c r="M45" s="130">
        <f>'Bureau de vote'!O288</f>
        <v>219</v>
      </c>
      <c r="N45" s="131">
        <f>'Bureau de vote'!P288</f>
        <v>0</v>
      </c>
      <c r="O45" s="130">
        <f>'Bureau de vote'!Q288</f>
        <v>49</v>
      </c>
      <c r="P45" s="131">
        <f>'Bureau de vote'!R288</f>
        <v>0</v>
      </c>
      <c r="Q45" s="130">
        <f>'Bureau de vote'!S288</f>
        <v>10</v>
      </c>
      <c r="R45" s="131">
        <f>'Bureau de vote'!T288</f>
        <v>0</v>
      </c>
      <c r="S45" s="130">
        <f>'Bureau de vote'!U288</f>
        <v>1</v>
      </c>
      <c r="T45" s="131">
        <f>'Bureau de vote'!V288</f>
        <v>0</v>
      </c>
      <c r="U45" s="130">
        <f>'Bureau de vote'!W288</f>
        <v>7</v>
      </c>
      <c r="V45" s="131">
        <f>'Bureau de vote'!X288</f>
        <v>0</v>
      </c>
      <c r="W45" s="130">
        <f>'Bureau de vote'!Y288</f>
        <v>0</v>
      </c>
      <c r="X45" s="131">
        <f>'Bureau de vote'!Z288</f>
        <v>0</v>
      </c>
      <c r="Y45" s="130">
        <f>'Bureau de vote'!AA288</f>
        <v>3</v>
      </c>
      <c r="Z45" s="131">
        <f>'Bureau de vote'!AB288</f>
        <v>0</v>
      </c>
      <c r="AA45" s="130">
        <f>'Bureau de vote'!AC288</f>
        <v>32</v>
      </c>
      <c r="AB45" s="131">
        <f>'Bureau de vote'!AD288</f>
        <v>0</v>
      </c>
      <c r="AC45" s="130">
        <f>'Bureau de vote'!AE288</f>
        <v>2</v>
      </c>
      <c r="AD45" s="131">
        <f>'Bureau de vote'!AF288</f>
        <v>0</v>
      </c>
      <c r="AE45" s="130">
        <f>'Bureau de vote'!AG288</f>
        <v>231</v>
      </c>
      <c r="AF45" s="131">
        <f>'Bureau de vote'!AH288</f>
        <v>0</v>
      </c>
    </row>
    <row r="46" spans="1:32" ht="14" thickBot="1" x14ac:dyDescent="0.2"/>
    <row r="47" spans="1:32" s="29" customFormat="1" ht="26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123" t="str">
        <f>'Archipel - IDV'!K140</f>
        <v>Nicolas</v>
      </c>
      <c r="L47" s="124" t="str">
        <f>'Archipel - IDV'!L140</f>
        <v>DUPONT-AIGAN</v>
      </c>
      <c r="M47" s="123" t="str">
        <f>'Archipel - IDV'!M140</f>
        <v>Marine</v>
      </c>
      <c r="N47" s="125" t="str">
        <f>'Archipel - IDV'!N140</f>
        <v>LE PEN</v>
      </c>
      <c r="O47" s="123" t="str">
        <f>'Archipel - IDV'!O140</f>
        <v>Emmanuel</v>
      </c>
      <c r="P47" s="125" t="str">
        <f>'Archipel - IDV'!P140</f>
        <v>MACRON</v>
      </c>
      <c r="Q47" s="123" t="str">
        <f>'Archipel - IDV'!Q140</f>
        <v>Benoît</v>
      </c>
      <c r="R47" s="125" t="str">
        <f>'Archipel - IDV'!R140</f>
        <v>HAMON</v>
      </c>
      <c r="S47" s="123" t="str">
        <f>'Archipel - IDV'!S140</f>
        <v>Nathalie</v>
      </c>
      <c r="T47" s="125" t="str">
        <f>'Archipel - IDV'!T140</f>
        <v>ARTHAUD</v>
      </c>
      <c r="U47" s="123" t="str">
        <f>'Archipel - IDV'!U140</f>
        <v>Philippe</v>
      </c>
      <c r="V47" s="125" t="str">
        <f>'Archipel - IDV'!V140</f>
        <v>POUTOU</v>
      </c>
      <c r="W47" s="123" t="str">
        <f>'Archipel - IDV'!W140</f>
        <v>Jacques</v>
      </c>
      <c r="X47" s="125" t="str">
        <f>'Archipel - IDV'!X140</f>
        <v>CHEMINADE</v>
      </c>
      <c r="Y47" s="123" t="str">
        <f>'Archipel - IDV'!Y140</f>
        <v>Jean</v>
      </c>
      <c r="Z47" s="125" t="str">
        <f>'Archipel - IDV'!Z140</f>
        <v>LASSALLE</v>
      </c>
      <c r="AA47" s="123" t="str">
        <f>'Archipel - IDV'!AA140</f>
        <v>Jean-Luc</v>
      </c>
      <c r="AB47" s="125" t="str">
        <f>'Archipel - IDV'!AB140</f>
        <v>MELENCHON</v>
      </c>
      <c r="AC47" s="123" t="str">
        <f>'Archipel - IDV'!AC140</f>
        <v>François</v>
      </c>
      <c r="AD47" s="125" t="str">
        <f>'Archipel - IDV'!AD140</f>
        <v>ASSELINEAU</v>
      </c>
      <c r="AE47" s="123" t="str">
        <f>'Archipel - IDV'!AE140</f>
        <v>François</v>
      </c>
      <c r="AF47" s="125" t="str">
        <f>'Archipel - IDV'!AF140</f>
        <v>FILLON</v>
      </c>
    </row>
    <row r="48" spans="1:32" s="147" customFormat="1" ht="29" thickBot="1" x14ac:dyDescent="0.25">
      <c r="A48" s="109" t="str">
        <f>'Archipel - IDV'!A141</f>
        <v>TOTAL</v>
      </c>
      <c r="B48" s="109" t="str">
        <f>'Archipel - IDV'!B141</f>
        <v>Nbr bureau de vote</v>
      </c>
      <c r="C48" s="109" t="str">
        <f>'Archipel - IDV'!C141</f>
        <v>Inscrits</v>
      </c>
      <c r="D48" s="109" t="str">
        <f>'Archipel - IDV'!D141</f>
        <v>Abstentions</v>
      </c>
      <c r="E48" s="109" t="str">
        <f>'Archipel - IDV'!E141</f>
        <v>Votants</v>
      </c>
      <c r="F48" s="109" t="str">
        <f>'Archipel - IDV'!F141</f>
        <v>% Particip.</v>
      </c>
      <c r="G48" s="109" t="str">
        <f>'Archipel - IDV'!G141</f>
        <v>Blancs</v>
      </c>
      <c r="H48" s="109" t="str">
        <f>'Archipel - IDV'!H141</f>
        <v>% Blancs</v>
      </c>
      <c r="I48" s="109" t="str">
        <f>'Archipel - IDV'!I141</f>
        <v>Nuls</v>
      </c>
      <c r="J48" s="109" t="str">
        <f>'Archipel - IDV'!J141</f>
        <v>Exprimés</v>
      </c>
      <c r="K48" s="145" t="str">
        <f>'Archipel - IDV'!K141</f>
        <v>Voix</v>
      </c>
      <c r="L48" s="146" t="str">
        <f>'Archipel - IDV'!L141</f>
        <v>% Voix/Exp</v>
      </c>
      <c r="M48" s="145" t="str">
        <f>'Archipel - IDV'!M141</f>
        <v>Voix</v>
      </c>
      <c r="N48" s="146" t="str">
        <f>'Archipel - IDV'!N141</f>
        <v>% Voix/Exp</v>
      </c>
      <c r="O48" s="145" t="str">
        <f>'Archipel - IDV'!O141</f>
        <v>Voix</v>
      </c>
      <c r="P48" s="146" t="str">
        <f>'Archipel - IDV'!P141</f>
        <v>% Voix/Exp</v>
      </c>
      <c r="Q48" s="145" t="str">
        <f>'Archipel - IDV'!Q141</f>
        <v>Voix</v>
      </c>
      <c r="R48" s="146" t="str">
        <f>'Archipel - IDV'!R141</f>
        <v>% Voix/Exp</v>
      </c>
      <c r="S48" s="145" t="str">
        <f>'Archipel - IDV'!S141</f>
        <v>Voix</v>
      </c>
      <c r="T48" s="146" t="str">
        <f>'Archipel - IDV'!T141</f>
        <v>% Voix/Exp</v>
      </c>
      <c r="U48" s="145" t="str">
        <f>'Archipel - IDV'!U141</f>
        <v>Voix</v>
      </c>
      <c r="V48" s="146" t="str">
        <f>'Archipel - IDV'!V141</f>
        <v>% Voix/Exp</v>
      </c>
      <c r="W48" s="145" t="str">
        <f>'Archipel - IDV'!W141</f>
        <v>Voix</v>
      </c>
      <c r="X48" s="146" t="str">
        <f>'Archipel - IDV'!X141</f>
        <v>% Voix/Exp</v>
      </c>
      <c r="Y48" s="145" t="str">
        <f>'Archipel - IDV'!Y141</f>
        <v>Voix</v>
      </c>
      <c r="Z48" s="146" t="str">
        <f>'Archipel - IDV'!Z141</f>
        <v>% Voix/Exp</v>
      </c>
      <c r="AA48" s="145" t="str">
        <f>'Archipel - IDV'!AA141</f>
        <v>Voix</v>
      </c>
      <c r="AB48" s="146" t="str">
        <f>'Archipel - IDV'!AB141</f>
        <v>% Voix/Exp</v>
      </c>
      <c r="AC48" s="145" t="str">
        <f>'Archipel - IDV'!AC141</f>
        <v>Voix</v>
      </c>
      <c r="AD48" s="146" t="str">
        <f>'Archipel - IDV'!AD141</f>
        <v>% Voix/Exp</v>
      </c>
      <c r="AE48" s="145" t="str">
        <f>'Archipel - IDV'!AE141</f>
        <v>Voix</v>
      </c>
      <c r="AF48" s="146" t="str">
        <f>'Archipel - IDV'!AF141</f>
        <v>% Voix/Exp</v>
      </c>
    </row>
    <row r="49" spans="1:32" ht="14" thickBot="1" x14ac:dyDescent="0.2">
      <c r="A49" s="11" t="s">
        <v>174</v>
      </c>
      <c r="B49" s="12">
        <f>COUNTA(B5:B45)</f>
        <v>34</v>
      </c>
      <c r="C49" s="12">
        <f>SUM(C42,C36,C31,C22,C20,C5,C11)</f>
        <v>27879</v>
      </c>
      <c r="D49" s="12">
        <f>SUM(D42,D36,D31,D22,D20,D5,D11)</f>
        <v>16906</v>
      </c>
      <c r="E49" s="12">
        <f>SUM(E42,E36,E31,E22,E20,E5,E11)</f>
        <v>10973</v>
      </c>
      <c r="F49" s="15">
        <f>E49/C49</f>
        <v>0.39359374439542305</v>
      </c>
      <c r="G49" s="119">
        <f>SUM(G5,G11,G20,G22,G31,G36,G42)</f>
        <v>152</v>
      </c>
      <c r="H49" s="139">
        <f>G49/C49</f>
        <v>5.4521324294271676E-3</v>
      </c>
      <c r="I49" s="12">
        <f>SUM(I5,I11,I20,I22,I31,I36,I42)</f>
        <v>335</v>
      </c>
      <c r="J49" s="12">
        <f>SUM(J42,J36,J31,J22,J20,J5,J11)</f>
        <v>10486</v>
      </c>
      <c r="K49" s="11">
        <f>SUM(K42,K36,K31,K22,K20,K5,K11)</f>
        <v>219</v>
      </c>
      <c r="L49" s="16">
        <f>K49/$J49</f>
        <v>2.0884989509822621E-2</v>
      </c>
      <c r="M49" s="12">
        <f>SUM(M42,M36,M31,M22,M20,M5,M11)</f>
        <v>3495</v>
      </c>
      <c r="N49" s="16">
        <f>M49/$J49</f>
        <v>0.33330154491703223</v>
      </c>
      <c r="O49" s="12">
        <f>SUM(O42,O36,O31,O22,O20,O5,O11)</f>
        <v>955</v>
      </c>
      <c r="P49" s="22">
        <f t="shared" ref="P49" si="0">O49/$J49</f>
        <v>9.107381270265115E-2</v>
      </c>
      <c r="Q49" s="12">
        <f t="shared" ref="Q49" si="1">SUM(Q42,Q36,Q31,Q22,Q20,Q5,Q11)</f>
        <v>222</v>
      </c>
      <c r="R49" s="22">
        <f t="shared" ref="R49" si="2">Q49/$J49</f>
        <v>2.117108525653252E-2</v>
      </c>
      <c r="S49" s="12">
        <f t="shared" ref="S49" si="3">SUM(S42,S36,S31,S22,S20,S5,S11)</f>
        <v>80</v>
      </c>
      <c r="T49" s="22">
        <f t="shared" ref="T49" si="4">S49/$J49</f>
        <v>7.6292199122639714E-3</v>
      </c>
      <c r="U49" s="12">
        <f t="shared" ref="U49" si="5">SUM(U42,U36,U31,U22,U20,U5,U11)</f>
        <v>93</v>
      </c>
      <c r="V49" s="22">
        <f t="shared" ref="V49" si="6">U49/$J49</f>
        <v>8.8689681480068668E-3</v>
      </c>
      <c r="W49" s="12">
        <f t="shared" ref="W49" si="7">SUM(W42,W36,W31,W22,W20,W5,W11)</f>
        <v>24</v>
      </c>
      <c r="X49" s="22">
        <f t="shared" ref="X49" si="8">W49/$J49</f>
        <v>2.2887659736791914E-3</v>
      </c>
      <c r="Y49" s="12">
        <f t="shared" ref="Y49" si="9">SUM(Y42,Y36,Y31,Y22,Y20,Y5,Y11)</f>
        <v>41</v>
      </c>
      <c r="Z49" s="22">
        <f t="shared" ref="Z49" si="10">Y49/$J49</f>
        <v>3.9099752050352852E-3</v>
      </c>
      <c r="AA49" s="12">
        <f t="shared" ref="AA49" si="11">SUM(AA42,AA36,AA31,AA22,AA20,AA5,AA11)</f>
        <v>615</v>
      </c>
      <c r="AB49" s="22">
        <f t="shared" ref="AB49" si="12">AA49/$J49</f>
        <v>5.864962807552928E-2</v>
      </c>
      <c r="AC49" s="12">
        <f t="shared" ref="AC49" si="13">SUM(AC42,AC36,AC31,AC22,AC20,AC5,AC11)</f>
        <v>103</v>
      </c>
      <c r="AD49" s="22">
        <f t="shared" ref="AD49" si="14">AC49/$J49</f>
        <v>9.8226206370398625E-3</v>
      </c>
      <c r="AE49" s="12">
        <f>SUM(AE42,AE36,AE31,AE22,AE20,AE5,AE11)</f>
        <v>4639</v>
      </c>
      <c r="AF49" s="22">
        <f t="shared" ref="AF49" si="15">AE49/$J49</f>
        <v>0.44239938966240699</v>
      </c>
    </row>
    <row r="51" spans="1:32" ht="14" thickBo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4" thickBot="1" x14ac:dyDescent="0.2"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32" s="29" customFormat="1" ht="26" x14ac:dyDescent="0.15">
      <c r="K53" s="141" t="str">
        <f>'Bureau de vote'!M291</f>
        <v>Nicolas</v>
      </c>
      <c r="L53" s="33" t="str">
        <f>'Bureau de vote'!N291</f>
        <v>DUPONT-AIGAN</v>
      </c>
      <c r="M53" s="141" t="str">
        <f>'Bureau de vote'!O291</f>
        <v>Marine</v>
      </c>
      <c r="N53" s="33" t="str">
        <f>'Bureau de vote'!P291</f>
        <v>LE PEN</v>
      </c>
      <c r="O53" s="141" t="str">
        <f>'Bureau de vote'!Q291</f>
        <v>Emmanuel</v>
      </c>
      <c r="P53" s="33" t="str">
        <f>'Bureau de vote'!R291</f>
        <v>MACRON</v>
      </c>
      <c r="Q53" s="141" t="str">
        <f>'Bureau de vote'!S291</f>
        <v>Benoît</v>
      </c>
      <c r="R53" s="33" t="str">
        <f>'Bureau de vote'!T291</f>
        <v>HAMON</v>
      </c>
      <c r="S53" s="141" t="str">
        <f>'Bureau de vote'!U291</f>
        <v>Nathalie</v>
      </c>
      <c r="T53" s="33" t="str">
        <f>'Bureau de vote'!V291</f>
        <v>ARTHAUD</v>
      </c>
      <c r="U53" s="141" t="str">
        <f>'Bureau de vote'!W291</f>
        <v>Philippe</v>
      </c>
      <c r="V53" s="33" t="str">
        <f>'Bureau de vote'!X291</f>
        <v>POUTOU</v>
      </c>
      <c r="W53" s="141" t="str">
        <f>'Bureau de vote'!Y291</f>
        <v>Jacques</v>
      </c>
      <c r="X53" s="33" t="str">
        <f>'Bureau de vote'!Z291</f>
        <v>CHEMINADE</v>
      </c>
      <c r="Y53" s="141" t="str">
        <f>'Bureau de vote'!AA291</f>
        <v>Jean</v>
      </c>
      <c r="Z53" s="33" t="str">
        <f>'Bureau de vote'!AB291</f>
        <v>LASSALLE</v>
      </c>
      <c r="AA53" s="141" t="str">
        <f>'Bureau de vote'!AC291</f>
        <v>Jean-Luc</v>
      </c>
      <c r="AB53" s="33" t="str">
        <f>'Bureau de vote'!AD291</f>
        <v>MELENCHON</v>
      </c>
      <c r="AC53" s="141" t="str">
        <f>'Bureau de vote'!AE291</f>
        <v>François</v>
      </c>
      <c r="AD53" s="33" t="str">
        <f>'Bureau de vote'!AF291</f>
        <v>ASSELINEAU</v>
      </c>
      <c r="AE53" s="141" t="str">
        <f>'Bureau de vote'!AG291</f>
        <v>François</v>
      </c>
      <c r="AF53" s="33" t="str">
        <f>'Bureau de vote'!AH291</f>
        <v>FILLON</v>
      </c>
    </row>
    <row r="54" spans="1:32" ht="29" thickBot="1" x14ac:dyDescent="0.2">
      <c r="A54" s="34" t="str">
        <f>'Bureau de vote'!C292</f>
        <v>TOTAL</v>
      </c>
      <c r="B54" s="34" t="str">
        <f>'Bureau de vote'!D292</f>
        <v>Nbr bureau de vote</v>
      </c>
      <c r="C54" s="34" t="str">
        <f>'Bureau de vote'!E292</f>
        <v>Inscrits</v>
      </c>
      <c r="D54" s="34" t="str">
        <f>'Bureau de vote'!F292</f>
        <v>Abst</v>
      </c>
      <c r="E54" s="34" t="str">
        <f>'Bureau de vote'!G292</f>
        <v>Votants</v>
      </c>
      <c r="F54" s="34" t="str">
        <f>'Bureau de vote'!H292</f>
        <v>% Particip.</v>
      </c>
      <c r="G54" s="34" t="str">
        <f>'Bureau de vote'!I292</f>
        <v>Blancs</v>
      </c>
      <c r="H54" s="34" t="str">
        <f>'Bureau de vote'!J292</f>
        <v>% Blancs</v>
      </c>
      <c r="I54" s="34" t="str">
        <f>'Bureau de vote'!K292</f>
        <v>Nuls</v>
      </c>
      <c r="J54" s="34" t="str">
        <f>'Bureau de vote'!L292</f>
        <v>Exprimés</v>
      </c>
      <c r="K54" s="49" t="str">
        <f>'Bureau de vote'!M292</f>
        <v>Voix</v>
      </c>
      <c r="L54" s="50" t="str">
        <f>'Bureau de vote'!N292</f>
        <v>% Voix/Exp</v>
      </c>
      <c r="M54" s="142" t="str">
        <f>'Bureau de vote'!O292</f>
        <v>Voix</v>
      </c>
      <c r="N54" s="143" t="str">
        <f>'Bureau de vote'!P292</f>
        <v>% Voix/Exp</v>
      </c>
      <c r="O54" s="49" t="str">
        <f>'Bureau de vote'!Q292</f>
        <v>Voix</v>
      </c>
      <c r="P54" s="50" t="str">
        <f>'Bureau de vote'!R292</f>
        <v>% Voix/Exp</v>
      </c>
      <c r="Q54" s="49" t="str">
        <f>'Bureau de vote'!S292</f>
        <v>Voix</v>
      </c>
      <c r="R54" s="50" t="str">
        <f>'Bureau de vote'!T292</f>
        <v>% Voix/Exp</v>
      </c>
      <c r="S54" s="49" t="str">
        <f>'Bureau de vote'!U292</f>
        <v>Voix</v>
      </c>
      <c r="T54" s="50" t="str">
        <f>'Bureau de vote'!V292</f>
        <v>% Voix/Exp</v>
      </c>
      <c r="U54" s="49" t="str">
        <f>'Bureau de vote'!W292</f>
        <v>Voix</v>
      </c>
      <c r="V54" s="50" t="str">
        <f>'Bureau de vote'!X292</f>
        <v>% Voix/Exp</v>
      </c>
      <c r="W54" s="142" t="str">
        <f>'Bureau de vote'!Y292</f>
        <v>Voix</v>
      </c>
      <c r="X54" s="143" t="str">
        <f>'Bureau de vote'!Z292</f>
        <v>% Voix/Exp</v>
      </c>
      <c r="Y54" s="142" t="str">
        <f>'Bureau de vote'!AA292</f>
        <v>Voix</v>
      </c>
      <c r="Z54" s="143" t="str">
        <f>'Bureau de vote'!AB292</f>
        <v>% Voix/Exp</v>
      </c>
      <c r="AA54" s="142" t="str">
        <f>'Bureau de vote'!AC292</f>
        <v>Voix</v>
      </c>
      <c r="AB54" s="143" t="str">
        <f>'Bureau de vote'!AD292</f>
        <v>% Voix/Exp</v>
      </c>
      <c r="AC54" s="142" t="str">
        <f>'Bureau de vote'!AE292</f>
        <v>Voix</v>
      </c>
      <c r="AD54" s="143" t="str">
        <f>'Bureau de vote'!AF292</f>
        <v>% Voix/Exp</v>
      </c>
      <c r="AE54" s="49" t="str">
        <f>'Bureau de vote'!AG292</f>
        <v>Voix</v>
      </c>
      <c r="AF54" s="50" t="str">
        <f>'Bureau de vote'!AH292</f>
        <v>% Voix/Exp</v>
      </c>
    </row>
    <row r="55" spans="1:32" s="29" customFormat="1" ht="27" thickBot="1" x14ac:dyDescent="0.2">
      <c r="A55" s="115" t="str">
        <f>'Bureau de vote'!C293</f>
        <v>POLYNÉSIE FRANÇAISE</v>
      </c>
      <c r="B55" s="116">
        <f>'Bureau de vote'!D293</f>
        <v>236</v>
      </c>
      <c r="C55" s="116">
        <f>'Bureau de vote'!E293</f>
        <v>203940</v>
      </c>
      <c r="D55" s="116">
        <f>'Bureau de vote'!F293</f>
        <v>124527</v>
      </c>
      <c r="E55" s="116">
        <f>'Bureau de vote'!G293</f>
        <v>79413</v>
      </c>
      <c r="F55" s="117">
        <f>'Bureau de vote'!H293</f>
        <v>0.3893939393939394</v>
      </c>
      <c r="G55" s="116">
        <f>'Bureau de vote'!I293</f>
        <v>1754</v>
      </c>
      <c r="H55" s="117">
        <f>'Bureau de vote'!J293</f>
        <v>8.6005687947435516E-3</v>
      </c>
      <c r="I55" s="116">
        <f>'Bureau de vote'!K293</f>
        <v>2038</v>
      </c>
      <c r="J55" s="118">
        <f>'Bureau de vote'!L293</f>
        <v>75621</v>
      </c>
      <c r="K55" s="114">
        <f>'Bureau de vote'!M293</f>
        <v>1767</v>
      </c>
      <c r="L55" s="200">
        <f>'Bureau de vote'!N293</f>
        <v>2.3366525171579323E-2</v>
      </c>
      <c r="M55" s="114">
        <f>'Bureau de vote'!O293</f>
        <v>24604</v>
      </c>
      <c r="N55" s="200">
        <f>'Bureau de vote'!P293</f>
        <v>0.3253593578503326</v>
      </c>
      <c r="O55" s="114">
        <f>'Bureau de vote'!Q293</f>
        <v>11119</v>
      </c>
      <c r="P55" s="200">
        <f>'Bureau de vote'!R293</f>
        <v>0.14703587627775352</v>
      </c>
      <c r="Q55" s="114">
        <f>'Bureau de vote'!S293</f>
        <v>2203</v>
      </c>
      <c r="R55" s="200">
        <f>'Bureau de vote'!T293</f>
        <v>2.9132119384826967E-2</v>
      </c>
      <c r="S55" s="114">
        <f>'Bureau de vote'!U293</f>
        <v>689</v>
      </c>
      <c r="T55" s="200">
        <f>'Bureau de vote'!V293</f>
        <v>9.1112257177239121E-3</v>
      </c>
      <c r="U55" s="114">
        <f>'Bureau de vote'!W293</f>
        <v>755</v>
      </c>
      <c r="V55" s="200">
        <f>'Bureau de vote'!X293</f>
        <v>9.9839991536742438E-3</v>
      </c>
      <c r="W55" s="114">
        <f>'Bureau de vote'!Y293</f>
        <v>201</v>
      </c>
      <c r="X55" s="200">
        <f>'Bureau de vote'!Z293</f>
        <v>2.6579918276669178E-3</v>
      </c>
      <c r="Y55" s="114">
        <f>'Bureau de vote'!AA293</f>
        <v>447</v>
      </c>
      <c r="Z55" s="200">
        <f>'Bureau de vote'!AB293</f>
        <v>5.9110564525726977E-3</v>
      </c>
      <c r="AA55" s="114">
        <f>'Bureau de vote'!AC293</f>
        <v>5952</v>
      </c>
      <c r="AB55" s="200">
        <f>'Bureau de vote'!AD293</f>
        <v>7.8708295314793508E-2</v>
      </c>
      <c r="AC55" s="114">
        <f>'Bureau de vote'!AE293</f>
        <v>1206</v>
      </c>
      <c r="AD55" s="200">
        <f>'Bureau de vote'!AF293</f>
        <v>1.5947950966001507E-2</v>
      </c>
      <c r="AE55" s="114">
        <f>'Bureau de vote'!AG293</f>
        <v>26679</v>
      </c>
      <c r="AF55" s="200">
        <f>'Bureau de vote'!AH293</f>
        <v>0.35279882572301346</v>
      </c>
    </row>
  </sheetData>
  <phoneticPr fontId="1" type="noConversion"/>
  <pageMargins left="0.75196850393700787" right="0.75196850393700787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F72"/>
  <sheetViews>
    <sheetView topLeftCell="M46" zoomScale="85" zoomScaleNormal="85" zoomScalePageLayoutView="85" workbookViewId="0">
      <selection activeCell="S80" sqref="S80"/>
    </sheetView>
  </sheetViews>
  <sheetFormatPr baseColWidth="10" defaultRowHeight="13" x14ac:dyDescent="0.15"/>
  <cols>
    <col min="1" max="1" width="17.83203125" customWidth="1"/>
    <col min="2" max="2" width="14.33203125" customWidth="1"/>
    <col min="8" max="9" width="12.6640625" customWidth="1"/>
    <col min="11" max="11" width="7.6640625" customWidth="1"/>
    <col min="14" max="14" width="13.6640625" bestFit="1" customWidth="1"/>
    <col min="24" max="24" width="11.33203125" bestFit="1" customWidth="1"/>
    <col min="28" max="28" width="12.5" bestFit="1" customWidth="1"/>
    <col min="30" max="30" width="12.6640625" bestFit="1" customWidth="1"/>
  </cols>
  <sheetData>
    <row r="1" spans="1:32" ht="20" x14ac:dyDescent="0.2">
      <c r="A1" s="7" t="str">
        <f>'Bureau de vote'!C1</f>
        <v xml:space="preserve">PRÉSIDENTIELLE 1er tour </v>
      </c>
      <c r="C1" s="9" t="s">
        <v>176</v>
      </c>
    </row>
    <row r="2" spans="1:32" ht="14" thickBot="1" x14ac:dyDescent="0.2">
      <c r="A2" s="8" t="str">
        <f>'Bureau de vote'!C2</f>
        <v>samedi 22 avril 2017</v>
      </c>
    </row>
    <row r="3" spans="1:32" s="29" customFormat="1" ht="26" x14ac:dyDescent="0.15">
      <c r="A3" s="56">
        <f ca="1">NOW()</f>
        <v>41386.345671180556</v>
      </c>
      <c r="K3" s="35" t="str">
        <f>'Bureau de vote'!M3</f>
        <v>Nicolas</v>
      </c>
      <c r="L3" s="33" t="str">
        <f>'Bureau de vote'!N3</f>
        <v>DUPONT-AIGAN</v>
      </c>
      <c r="M3" s="35" t="str">
        <f>'Bureau de vote'!O3</f>
        <v>Marine</v>
      </c>
      <c r="N3" s="36" t="str">
        <f>'Bureau de vote'!P3</f>
        <v>LE PEN</v>
      </c>
      <c r="O3" s="35" t="str">
        <f>'Bureau de vote'!Q3</f>
        <v>Emmanuel</v>
      </c>
      <c r="P3" s="36" t="str">
        <f>'Bureau de vote'!R3</f>
        <v>MACRON</v>
      </c>
      <c r="Q3" s="35" t="str">
        <f>'Bureau de vote'!S3</f>
        <v>Benoît</v>
      </c>
      <c r="R3" s="36" t="str">
        <f>'Bureau de vote'!T3</f>
        <v>HAMON</v>
      </c>
      <c r="S3" s="35" t="str">
        <f>'Bureau de vote'!U3</f>
        <v>Nathalie</v>
      </c>
      <c r="T3" s="36" t="str">
        <f>'Bureau de vote'!V3</f>
        <v>ARTHAUD</v>
      </c>
      <c r="U3" s="35" t="str">
        <f>'Bureau de vote'!W3</f>
        <v>Philippe</v>
      </c>
      <c r="V3" s="36" t="str">
        <f>'Bureau de vote'!X3</f>
        <v>POUTOU</v>
      </c>
      <c r="W3" s="35" t="str">
        <f>'Bureau de vote'!Y3</f>
        <v>Jacques</v>
      </c>
      <c r="X3" s="36" t="str">
        <f>'Bureau de vote'!Z3</f>
        <v>CHEMINADE</v>
      </c>
      <c r="Y3" s="35" t="str">
        <f>'Bureau de vote'!AA3</f>
        <v>Jean</v>
      </c>
      <c r="Z3" s="36" t="str">
        <f>'Bureau de vote'!AB3</f>
        <v>LASSALLE</v>
      </c>
      <c r="AA3" s="35" t="str">
        <f>'Bureau de vote'!AC3</f>
        <v>Jean-Luc</v>
      </c>
      <c r="AB3" s="36" t="str">
        <f>'Bureau de vote'!AD3</f>
        <v>MELENCHON</v>
      </c>
      <c r="AC3" s="35" t="str">
        <f>'Bureau de vote'!AE3</f>
        <v>François</v>
      </c>
      <c r="AD3" s="36" t="str">
        <f>'Bureau de vote'!AF3</f>
        <v>ASSELINEAU</v>
      </c>
      <c r="AE3" s="35" t="str">
        <f>'Bureau de vote'!AG3</f>
        <v>François</v>
      </c>
      <c r="AF3" s="36" t="str">
        <f>'Bureau de vote'!AH3</f>
        <v>FILLON</v>
      </c>
    </row>
    <row r="4" spans="1:32" s="39" customFormat="1" ht="15" thickBot="1" x14ac:dyDescent="0.2">
      <c r="A4" s="28" t="s">
        <v>76</v>
      </c>
      <c r="B4" s="28" t="s">
        <v>77</v>
      </c>
      <c r="C4" s="28" t="s">
        <v>112</v>
      </c>
      <c r="D4" s="28" t="s">
        <v>113</v>
      </c>
      <c r="E4" s="28" t="s">
        <v>114</v>
      </c>
      <c r="F4" s="28" t="s">
        <v>78</v>
      </c>
      <c r="G4" s="28" t="str">
        <f>'Bureau de vote'!I4</f>
        <v>Blancs</v>
      </c>
      <c r="H4" s="28" t="str">
        <f>'Bureau de vote'!J4</f>
        <v>% Blancs</v>
      </c>
      <c r="I4" s="28" t="str">
        <f>'Bureau de vote'!K4</f>
        <v>Nuls</v>
      </c>
      <c r="J4" s="28" t="s">
        <v>115</v>
      </c>
      <c r="K4" s="105" t="str">
        <f>'Bureau de vote'!M4</f>
        <v>Voix</v>
      </c>
      <c r="L4" s="106" t="str">
        <f>'Bureau de vote'!N4</f>
        <v>% Voix/Exp</v>
      </c>
      <c r="M4" s="105" t="str">
        <f>'Bureau de vote'!O4</f>
        <v>Voix</v>
      </c>
      <c r="N4" s="106" t="str">
        <f>'Bureau de vote'!P4</f>
        <v>% Voix/Exp</v>
      </c>
      <c r="O4" s="105" t="str">
        <f>'Bureau de vote'!Q4</f>
        <v>Voix</v>
      </c>
      <c r="P4" s="106" t="str">
        <f>'Bureau de vote'!R4</f>
        <v>% Voix/Exp</v>
      </c>
      <c r="Q4" s="105" t="str">
        <f>'Bureau de vote'!S4</f>
        <v>Voix</v>
      </c>
      <c r="R4" s="106" t="str">
        <f>'Bureau de vote'!T4</f>
        <v>% Voix/Exp</v>
      </c>
      <c r="S4" s="105" t="str">
        <f>'Bureau de vote'!U4</f>
        <v>Voix</v>
      </c>
      <c r="T4" s="106" t="str">
        <f>'Bureau de vote'!V4</f>
        <v>% Voix/Exp</v>
      </c>
      <c r="U4" s="105" t="str">
        <f>'Bureau de vote'!W4</f>
        <v>Voix</v>
      </c>
      <c r="V4" s="106" t="str">
        <f>'Bureau de vote'!X4</f>
        <v>% Voix/Exp</v>
      </c>
      <c r="W4" s="105" t="str">
        <f>'Bureau de vote'!Y4</f>
        <v>Voix</v>
      </c>
      <c r="X4" s="106" t="str">
        <f>'Bureau de vote'!Z4</f>
        <v>% Voix/Exp</v>
      </c>
      <c r="Y4" s="105" t="str">
        <f>'Bureau de vote'!AA4</f>
        <v>Voix</v>
      </c>
      <c r="Z4" s="106" t="str">
        <f>'Bureau de vote'!AB4</f>
        <v>% Voix/Exp</v>
      </c>
      <c r="AA4" s="105" t="str">
        <f>'Bureau de vote'!AC4</f>
        <v>Voix</v>
      </c>
      <c r="AB4" s="106" t="str">
        <f>'Bureau de vote'!AD4</f>
        <v>% Voix/Exp</v>
      </c>
      <c r="AC4" s="105" t="str">
        <f>'Bureau de vote'!AE4</f>
        <v>Voix</v>
      </c>
      <c r="AD4" s="106" t="str">
        <f>'Bureau de vote'!AF4</f>
        <v>% Voix/Exp</v>
      </c>
      <c r="AE4" s="105" t="str">
        <f>'Bureau de vote'!AG4</f>
        <v>Voix</v>
      </c>
      <c r="AF4" s="106" t="str">
        <f>'Bureau de vote'!AH4</f>
        <v>% Voix/Exp</v>
      </c>
    </row>
    <row r="5" spans="1:32" x14ac:dyDescent="0.15">
      <c r="A5" s="2" t="str">
        <f>'Bureau de vote'!C5</f>
        <v>ANAA</v>
      </c>
      <c r="B5" s="3"/>
      <c r="C5" s="3">
        <f>'Bureau de vote'!E5</f>
        <v>663</v>
      </c>
      <c r="D5" s="3">
        <f>'Bureau de vote'!F5</f>
        <v>482</v>
      </c>
      <c r="E5" s="3">
        <f>'Bureau de vote'!G5</f>
        <v>181</v>
      </c>
      <c r="F5" s="134">
        <f>'Bureau de vote'!H5</f>
        <v>0.27300150829562592</v>
      </c>
      <c r="G5" s="3">
        <f>'Bureau de vote'!I5</f>
        <v>16</v>
      </c>
      <c r="H5" s="134">
        <f>'Bureau de vote'!J5</f>
        <v>2.4132730015082957E-2</v>
      </c>
      <c r="I5" s="3">
        <f>'Bureau de vote'!K5</f>
        <v>1</v>
      </c>
      <c r="J5" s="132">
        <f>'Bureau de vote'!L5</f>
        <v>164</v>
      </c>
      <c r="K5" s="2">
        <f>'Bureau de vote'!M5</f>
        <v>7</v>
      </c>
      <c r="L5" s="138">
        <f>'Bureau de vote'!N5</f>
        <v>4.2682926829268296E-2</v>
      </c>
      <c r="M5" s="2">
        <f>'Bureau de vote'!O5</f>
        <v>56</v>
      </c>
      <c r="N5" s="138">
        <f>'Bureau de vote'!P5</f>
        <v>0.34146341463414637</v>
      </c>
      <c r="O5" s="2">
        <f>'Bureau de vote'!Q5</f>
        <v>14</v>
      </c>
      <c r="P5" s="138">
        <f>'Bureau de vote'!R5</f>
        <v>8.5365853658536592E-2</v>
      </c>
      <c r="Q5" s="2">
        <f>'Bureau de vote'!S5</f>
        <v>22</v>
      </c>
      <c r="R5" s="138">
        <f>'Bureau de vote'!T5</f>
        <v>0.13414634146341464</v>
      </c>
      <c r="S5" s="2">
        <f>'Bureau de vote'!U5</f>
        <v>2</v>
      </c>
      <c r="T5" s="138">
        <f>'Bureau de vote'!V5</f>
        <v>1.2195121951219513E-2</v>
      </c>
      <c r="U5" s="2">
        <f>'Bureau de vote'!W5</f>
        <v>1</v>
      </c>
      <c r="V5" s="138">
        <f>'Bureau de vote'!X5</f>
        <v>6.0975609756097563E-3</v>
      </c>
      <c r="W5" s="2">
        <f>'Bureau de vote'!Y5</f>
        <v>0</v>
      </c>
      <c r="X5" s="138">
        <f>'Bureau de vote'!Z5</f>
        <v>0</v>
      </c>
      <c r="Y5" s="2">
        <f>'Bureau de vote'!AA5</f>
        <v>0</v>
      </c>
      <c r="Z5" s="138">
        <f>'Bureau de vote'!AB5</f>
        <v>0</v>
      </c>
      <c r="AA5" s="2">
        <f>'Bureau de vote'!AC5</f>
        <v>7</v>
      </c>
      <c r="AB5" s="138">
        <f>'Bureau de vote'!AD5</f>
        <v>4.2682926829268296E-2</v>
      </c>
      <c r="AC5" s="2">
        <f>'Bureau de vote'!AE5</f>
        <v>0</v>
      </c>
      <c r="AD5" s="138">
        <f>'Bureau de vote'!AF5</f>
        <v>0</v>
      </c>
      <c r="AE5" s="2">
        <f>'Bureau de vote'!AG5</f>
        <v>55</v>
      </c>
      <c r="AF5" s="138">
        <f>'Bureau de vote'!AH5</f>
        <v>0.33536585365853661</v>
      </c>
    </row>
    <row r="6" spans="1:32" x14ac:dyDescent="0.15">
      <c r="A6" s="23" t="str">
        <f>'Bureau de vote'!C6</f>
        <v>Anaa</v>
      </c>
      <c r="B6" s="83">
        <f>'Bureau de vote'!D6</f>
        <v>1</v>
      </c>
      <c r="C6" s="83">
        <f>'Bureau de vote'!E6</f>
        <v>410</v>
      </c>
      <c r="D6" s="83">
        <f>'Bureau de vote'!F6</f>
        <v>315</v>
      </c>
      <c r="E6" s="83">
        <f>'Bureau de vote'!G6</f>
        <v>95</v>
      </c>
      <c r="F6" s="192">
        <f>'Bureau de vote'!H6</f>
        <v>23.17</v>
      </c>
      <c r="G6" s="83">
        <f>'Bureau de vote'!I6</f>
        <v>3</v>
      </c>
      <c r="H6" s="192">
        <f>'Bureau de vote'!J6</f>
        <v>0</v>
      </c>
      <c r="I6" s="83">
        <f>'Bureau de vote'!K6</f>
        <v>1</v>
      </c>
      <c r="J6" s="90">
        <f>'Bureau de vote'!L6</f>
        <v>91</v>
      </c>
      <c r="K6" s="23">
        <f>'Bureau de vote'!M6</f>
        <v>4</v>
      </c>
      <c r="L6" s="90">
        <f>'Bureau de vote'!N6</f>
        <v>0</v>
      </c>
      <c r="M6" s="23">
        <f>'Bureau de vote'!O6</f>
        <v>33</v>
      </c>
      <c r="N6" s="90">
        <f>'Bureau de vote'!P6</f>
        <v>0</v>
      </c>
      <c r="O6" s="23">
        <f>'Bureau de vote'!Q6</f>
        <v>10</v>
      </c>
      <c r="P6" s="90">
        <f>'Bureau de vote'!R6</f>
        <v>0</v>
      </c>
      <c r="Q6" s="23">
        <f>'Bureau de vote'!S6</f>
        <v>11</v>
      </c>
      <c r="R6" s="90">
        <f>'Bureau de vote'!T6</f>
        <v>0</v>
      </c>
      <c r="S6" s="23">
        <f>'Bureau de vote'!U6</f>
        <v>2</v>
      </c>
      <c r="T6" s="90">
        <f>'Bureau de vote'!V6</f>
        <v>0</v>
      </c>
      <c r="U6" s="23">
        <f>'Bureau de vote'!W6</f>
        <v>1</v>
      </c>
      <c r="V6" s="90">
        <f>'Bureau de vote'!X6</f>
        <v>0</v>
      </c>
      <c r="W6" s="23">
        <f>'Bureau de vote'!Y6</f>
        <v>0</v>
      </c>
      <c r="X6" s="90">
        <f>'Bureau de vote'!Z6</f>
        <v>0</v>
      </c>
      <c r="Y6" s="23">
        <f>'Bureau de vote'!AA6</f>
        <v>0</v>
      </c>
      <c r="Z6" s="90">
        <f>'Bureau de vote'!AB6</f>
        <v>0</v>
      </c>
      <c r="AA6" s="23">
        <f>'Bureau de vote'!AC6</f>
        <v>6</v>
      </c>
      <c r="AB6" s="90">
        <f>'Bureau de vote'!AD6</f>
        <v>0</v>
      </c>
      <c r="AC6" s="23">
        <f>'Bureau de vote'!AE6</f>
        <v>0</v>
      </c>
      <c r="AD6" s="90">
        <f>'Bureau de vote'!AF6</f>
        <v>0</v>
      </c>
      <c r="AE6" s="23">
        <f>'Bureau de vote'!AG6</f>
        <v>24</v>
      </c>
      <c r="AF6" s="90">
        <f>'Bureau de vote'!AH6</f>
        <v>0</v>
      </c>
    </row>
    <row r="7" spans="1:32" x14ac:dyDescent="0.15">
      <c r="A7" s="23" t="str">
        <f>'Bureau de vote'!C7</f>
        <v>Faaite</v>
      </c>
      <c r="B7" s="83">
        <f>'Bureau de vote'!D7</f>
        <v>2</v>
      </c>
      <c r="C7" s="83">
        <f>'Bureau de vote'!E7</f>
        <v>253</v>
      </c>
      <c r="D7" s="83">
        <f>'Bureau de vote'!F7</f>
        <v>167</v>
      </c>
      <c r="E7" s="83">
        <f>'Bureau de vote'!G7</f>
        <v>86</v>
      </c>
      <c r="F7" s="192">
        <f>'Bureau de vote'!H7</f>
        <v>33.99</v>
      </c>
      <c r="G7" s="83">
        <f>'Bureau de vote'!I7</f>
        <v>13</v>
      </c>
      <c r="H7" s="192">
        <f>'Bureau de vote'!J7</f>
        <v>0</v>
      </c>
      <c r="I7" s="83">
        <f>'Bureau de vote'!K7</f>
        <v>0</v>
      </c>
      <c r="J7" s="90">
        <f>'Bureau de vote'!L7</f>
        <v>73</v>
      </c>
      <c r="K7" s="23">
        <f>'Bureau de vote'!M7</f>
        <v>3</v>
      </c>
      <c r="L7" s="90">
        <f>'Bureau de vote'!N7</f>
        <v>0</v>
      </c>
      <c r="M7" s="23">
        <f>'Bureau de vote'!O7</f>
        <v>23</v>
      </c>
      <c r="N7" s="90">
        <f>'Bureau de vote'!P7</f>
        <v>0</v>
      </c>
      <c r="O7" s="23">
        <f>'Bureau de vote'!Q7</f>
        <v>4</v>
      </c>
      <c r="P7" s="90">
        <f>'Bureau de vote'!R7</f>
        <v>0</v>
      </c>
      <c r="Q7" s="23">
        <f>'Bureau de vote'!S7</f>
        <v>11</v>
      </c>
      <c r="R7" s="90">
        <f>'Bureau de vote'!T7</f>
        <v>0</v>
      </c>
      <c r="S7" s="23">
        <f>'Bureau de vote'!U7</f>
        <v>0</v>
      </c>
      <c r="T7" s="90">
        <f>'Bureau de vote'!V7</f>
        <v>0</v>
      </c>
      <c r="U7" s="23">
        <f>'Bureau de vote'!W7</f>
        <v>0</v>
      </c>
      <c r="V7" s="90">
        <f>'Bureau de vote'!X7</f>
        <v>0</v>
      </c>
      <c r="W7" s="23">
        <f>'Bureau de vote'!Y7</f>
        <v>0</v>
      </c>
      <c r="X7" s="90">
        <f>'Bureau de vote'!Z7</f>
        <v>0</v>
      </c>
      <c r="Y7" s="23">
        <f>'Bureau de vote'!AA7</f>
        <v>0</v>
      </c>
      <c r="Z7" s="90">
        <f>'Bureau de vote'!AB7</f>
        <v>0</v>
      </c>
      <c r="AA7" s="23">
        <f>'Bureau de vote'!AC7</f>
        <v>1</v>
      </c>
      <c r="AB7" s="90">
        <f>'Bureau de vote'!AD7</f>
        <v>0</v>
      </c>
      <c r="AC7" s="23">
        <f>'Bureau de vote'!AE7</f>
        <v>0</v>
      </c>
      <c r="AD7" s="90">
        <f>'Bureau de vote'!AF7</f>
        <v>0</v>
      </c>
      <c r="AE7" s="23">
        <f>'Bureau de vote'!AG7</f>
        <v>31</v>
      </c>
      <c r="AF7" s="90">
        <f>'Bureau de vote'!AH7</f>
        <v>0</v>
      </c>
    </row>
    <row r="8" spans="1:32" x14ac:dyDescent="0.15">
      <c r="A8" s="1" t="str">
        <f>'Bureau de vote'!C15</f>
        <v>ARUTUA</v>
      </c>
      <c r="B8" s="5"/>
      <c r="C8" s="5">
        <f>'Bureau de vote'!E15</f>
        <v>1522</v>
      </c>
      <c r="D8" s="5">
        <f>'Bureau de vote'!F15</f>
        <v>956</v>
      </c>
      <c r="E8" s="5">
        <f>'Bureau de vote'!G15</f>
        <v>566</v>
      </c>
      <c r="F8" s="135">
        <f>'Bureau de vote'!H15</f>
        <v>0.37187910643889621</v>
      </c>
      <c r="G8" s="5">
        <f>'Bureau de vote'!I15</f>
        <v>30</v>
      </c>
      <c r="H8" s="135">
        <f>'Bureau de vote'!J15</f>
        <v>1.9710906701708279E-2</v>
      </c>
      <c r="I8" s="5">
        <f>'Bureau de vote'!K15</f>
        <v>13</v>
      </c>
      <c r="J8" s="129">
        <f>'Bureau de vote'!L15</f>
        <v>523</v>
      </c>
      <c r="K8" s="1">
        <f>'Bureau de vote'!M15</f>
        <v>13</v>
      </c>
      <c r="L8" s="137">
        <f>'Bureau de vote'!N15</f>
        <v>2.4856596558317401E-2</v>
      </c>
      <c r="M8" s="1">
        <f>'Bureau de vote'!O15</f>
        <v>154</v>
      </c>
      <c r="N8" s="137">
        <f>'Bureau de vote'!P15</f>
        <v>0.29445506692160611</v>
      </c>
      <c r="O8" s="1">
        <f>'Bureau de vote'!Q15</f>
        <v>49</v>
      </c>
      <c r="P8" s="137">
        <f>'Bureau de vote'!R15</f>
        <v>9.3690248565965584E-2</v>
      </c>
      <c r="Q8" s="1">
        <f>'Bureau de vote'!S15</f>
        <v>3</v>
      </c>
      <c r="R8" s="137">
        <f>'Bureau de vote'!T15</f>
        <v>5.7361376673040155E-3</v>
      </c>
      <c r="S8" s="1">
        <f>'Bureau de vote'!U15</f>
        <v>5</v>
      </c>
      <c r="T8" s="137">
        <f>'Bureau de vote'!V15</f>
        <v>9.5602294455066923E-3</v>
      </c>
      <c r="U8" s="1">
        <f>'Bureau de vote'!W15</f>
        <v>1</v>
      </c>
      <c r="V8" s="137">
        <f>'Bureau de vote'!X15</f>
        <v>1.9120458891013384E-3</v>
      </c>
      <c r="W8" s="1">
        <f>'Bureau de vote'!Y15</f>
        <v>0</v>
      </c>
      <c r="X8" s="137">
        <f>'Bureau de vote'!Z15</f>
        <v>0</v>
      </c>
      <c r="Y8" s="1">
        <f>'Bureau de vote'!AA15</f>
        <v>2</v>
      </c>
      <c r="Z8" s="137">
        <f>'Bureau de vote'!AB15</f>
        <v>3.8240917782026767E-3</v>
      </c>
      <c r="AA8" s="1">
        <f>'Bureau de vote'!AC15</f>
        <v>20</v>
      </c>
      <c r="AB8" s="137">
        <f>'Bureau de vote'!AD15</f>
        <v>3.8240917782026769E-2</v>
      </c>
      <c r="AC8" s="1">
        <f>'Bureau de vote'!AE15</f>
        <v>4</v>
      </c>
      <c r="AD8" s="137">
        <f>'Bureau de vote'!AF15</f>
        <v>7.6481835564053535E-3</v>
      </c>
      <c r="AE8" s="1">
        <f>'Bureau de vote'!AG15</f>
        <v>272</v>
      </c>
      <c r="AF8" s="137">
        <f>'Bureau de vote'!AH15</f>
        <v>0.5200764818355641</v>
      </c>
    </row>
    <row r="9" spans="1:32" x14ac:dyDescent="0.15">
      <c r="A9" s="23" t="str">
        <f>'Bureau de vote'!C16</f>
        <v>Arutua</v>
      </c>
      <c r="B9" s="83">
        <f>'Bureau de vote'!D16</f>
        <v>1</v>
      </c>
      <c r="C9" s="83">
        <f>'Bureau de vote'!E16</f>
        <v>671</v>
      </c>
      <c r="D9" s="83">
        <f>'Bureau de vote'!F16</f>
        <v>448</v>
      </c>
      <c r="E9" s="83">
        <f>'Bureau de vote'!G16</f>
        <v>223</v>
      </c>
      <c r="F9" s="192">
        <f>'Bureau de vote'!H16</f>
        <v>33.229999999999997</v>
      </c>
      <c r="G9" s="83">
        <f>'Bureau de vote'!I16</f>
        <v>17</v>
      </c>
      <c r="H9" s="192">
        <f>'Bureau de vote'!J16</f>
        <v>0</v>
      </c>
      <c r="I9" s="83">
        <f>'Bureau de vote'!K16</f>
        <v>2</v>
      </c>
      <c r="J9" s="90">
        <f>'Bureau de vote'!L16</f>
        <v>204</v>
      </c>
      <c r="K9" s="23">
        <f>'Bureau de vote'!M16</f>
        <v>3</v>
      </c>
      <c r="L9" s="90">
        <f>'Bureau de vote'!N16</f>
        <v>0</v>
      </c>
      <c r="M9" s="23">
        <f>'Bureau de vote'!O16</f>
        <v>75</v>
      </c>
      <c r="N9" s="90">
        <f>'Bureau de vote'!P16</f>
        <v>0</v>
      </c>
      <c r="O9" s="23">
        <f>'Bureau de vote'!Q16</f>
        <v>16</v>
      </c>
      <c r="P9" s="90">
        <f>'Bureau de vote'!R16</f>
        <v>0</v>
      </c>
      <c r="Q9" s="23">
        <f>'Bureau de vote'!S16</f>
        <v>1</v>
      </c>
      <c r="R9" s="90">
        <f>'Bureau de vote'!T16</f>
        <v>0</v>
      </c>
      <c r="S9" s="23">
        <f>'Bureau de vote'!U16</f>
        <v>3</v>
      </c>
      <c r="T9" s="90">
        <f>'Bureau de vote'!V16</f>
        <v>0</v>
      </c>
      <c r="U9" s="23">
        <f>'Bureau de vote'!W16</f>
        <v>0</v>
      </c>
      <c r="V9" s="90">
        <f>'Bureau de vote'!X16</f>
        <v>0</v>
      </c>
      <c r="W9" s="23">
        <f>'Bureau de vote'!Y16</f>
        <v>0</v>
      </c>
      <c r="X9" s="90">
        <f>'Bureau de vote'!Z16</f>
        <v>0</v>
      </c>
      <c r="Y9" s="23">
        <f>'Bureau de vote'!AA16</f>
        <v>0</v>
      </c>
      <c r="Z9" s="90">
        <f>'Bureau de vote'!AB16</f>
        <v>0</v>
      </c>
      <c r="AA9" s="23">
        <f>'Bureau de vote'!AC16</f>
        <v>7</v>
      </c>
      <c r="AB9" s="90">
        <f>'Bureau de vote'!AD16</f>
        <v>0</v>
      </c>
      <c r="AC9" s="23">
        <f>'Bureau de vote'!AE16</f>
        <v>2</v>
      </c>
      <c r="AD9" s="90">
        <f>'Bureau de vote'!AF16</f>
        <v>0</v>
      </c>
      <c r="AE9" s="23">
        <f>'Bureau de vote'!AG16</f>
        <v>97</v>
      </c>
      <c r="AF9" s="90">
        <f>'Bureau de vote'!AH16</f>
        <v>0</v>
      </c>
    </row>
    <row r="10" spans="1:32" x14ac:dyDescent="0.15">
      <c r="A10" s="23" t="str">
        <f>'Bureau de vote'!C17</f>
        <v>Apataki</v>
      </c>
      <c r="B10" s="83">
        <f>'Bureau de vote'!D17</f>
        <v>2</v>
      </c>
      <c r="C10" s="83">
        <f>'Bureau de vote'!E17</f>
        <v>401</v>
      </c>
      <c r="D10" s="83">
        <f>'Bureau de vote'!F17</f>
        <v>229</v>
      </c>
      <c r="E10" s="83">
        <f>'Bureau de vote'!G17</f>
        <v>172</v>
      </c>
      <c r="F10" s="192">
        <f>'Bureau de vote'!H17</f>
        <v>42.89</v>
      </c>
      <c r="G10" s="83">
        <f>'Bureau de vote'!I17</f>
        <v>0</v>
      </c>
      <c r="H10" s="192">
        <f>'Bureau de vote'!J17</f>
        <v>0</v>
      </c>
      <c r="I10" s="83">
        <f>'Bureau de vote'!K17</f>
        <v>10</v>
      </c>
      <c r="J10" s="90">
        <f>'Bureau de vote'!L17</f>
        <v>162</v>
      </c>
      <c r="K10" s="23">
        <f>'Bureau de vote'!M17</f>
        <v>7</v>
      </c>
      <c r="L10" s="90">
        <f>'Bureau de vote'!N17</f>
        <v>0</v>
      </c>
      <c r="M10" s="23">
        <f>'Bureau de vote'!O17</f>
        <v>41</v>
      </c>
      <c r="N10" s="90">
        <f>'Bureau de vote'!P17</f>
        <v>0</v>
      </c>
      <c r="O10" s="23">
        <f>'Bureau de vote'!Q17</f>
        <v>21</v>
      </c>
      <c r="P10" s="90">
        <f>'Bureau de vote'!R17</f>
        <v>0</v>
      </c>
      <c r="Q10" s="23">
        <f>'Bureau de vote'!S17</f>
        <v>2</v>
      </c>
      <c r="R10" s="90">
        <f>'Bureau de vote'!T17</f>
        <v>0</v>
      </c>
      <c r="S10" s="23">
        <f>'Bureau de vote'!U17</f>
        <v>2</v>
      </c>
      <c r="T10" s="90">
        <f>'Bureau de vote'!V17</f>
        <v>0</v>
      </c>
      <c r="U10" s="23">
        <f>'Bureau de vote'!W17</f>
        <v>1</v>
      </c>
      <c r="V10" s="90">
        <f>'Bureau de vote'!X17</f>
        <v>0</v>
      </c>
      <c r="W10" s="23">
        <f>'Bureau de vote'!Y17</f>
        <v>0</v>
      </c>
      <c r="X10" s="90">
        <f>'Bureau de vote'!Z17</f>
        <v>0</v>
      </c>
      <c r="Y10" s="23">
        <f>'Bureau de vote'!AA17</f>
        <v>2</v>
      </c>
      <c r="Z10" s="90">
        <f>'Bureau de vote'!AB17</f>
        <v>0</v>
      </c>
      <c r="AA10" s="23">
        <f>'Bureau de vote'!AC17</f>
        <v>7</v>
      </c>
      <c r="AB10" s="90">
        <f>'Bureau de vote'!AD17</f>
        <v>0</v>
      </c>
      <c r="AC10" s="23">
        <f>'Bureau de vote'!AE17</f>
        <v>0</v>
      </c>
      <c r="AD10" s="90">
        <f>'Bureau de vote'!AF17</f>
        <v>0</v>
      </c>
      <c r="AE10" s="23">
        <f>'Bureau de vote'!AG17</f>
        <v>79</v>
      </c>
      <c r="AF10" s="90">
        <f>'Bureau de vote'!AH17</f>
        <v>0</v>
      </c>
    </row>
    <row r="11" spans="1:32" x14ac:dyDescent="0.15">
      <c r="A11" s="23" t="str">
        <f>'Bureau de vote'!C18</f>
        <v>Kaukura</v>
      </c>
      <c r="B11" s="83">
        <f>'Bureau de vote'!D18</f>
        <v>3</v>
      </c>
      <c r="C11" s="83">
        <f>'Bureau de vote'!E18</f>
        <v>450</v>
      </c>
      <c r="D11" s="83">
        <f>'Bureau de vote'!F18</f>
        <v>279</v>
      </c>
      <c r="E11" s="83">
        <f>'Bureau de vote'!G18</f>
        <v>171</v>
      </c>
      <c r="F11" s="192">
        <f>'Bureau de vote'!H18</f>
        <v>38</v>
      </c>
      <c r="G11" s="83">
        <f>'Bureau de vote'!I18</f>
        <v>13</v>
      </c>
      <c r="H11" s="192">
        <f>'Bureau de vote'!J18</f>
        <v>0</v>
      </c>
      <c r="I11" s="83">
        <f>'Bureau de vote'!K18</f>
        <v>1</v>
      </c>
      <c r="J11" s="90">
        <f>'Bureau de vote'!L18</f>
        <v>157</v>
      </c>
      <c r="K11" s="23">
        <f>'Bureau de vote'!M18</f>
        <v>3</v>
      </c>
      <c r="L11" s="90">
        <f>'Bureau de vote'!N18</f>
        <v>0</v>
      </c>
      <c r="M11" s="23">
        <f>'Bureau de vote'!O18</f>
        <v>38</v>
      </c>
      <c r="N11" s="90">
        <f>'Bureau de vote'!P18</f>
        <v>0</v>
      </c>
      <c r="O11" s="23">
        <f>'Bureau de vote'!Q18</f>
        <v>12</v>
      </c>
      <c r="P11" s="90">
        <f>'Bureau de vote'!R18</f>
        <v>0</v>
      </c>
      <c r="Q11" s="23">
        <f>'Bureau de vote'!S18</f>
        <v>0</v>
      </c>
      <c r="R11" s="90">
        <f>'Bureau de vote'!T18</f>
        <v>0</v>
      </c>
      <c r="S11" s="23">
        <f>'Bureau de vote'!U18</f>
        <v>0</v>
      </c>
      <c r="T11" s="90">
        <f>'Bureau de vote'!V18</f>
        <v>0</v>
      </c>
      <c r="U11" s="23">
        <f>'Bureau de vote'!W18</f>
        <v>0</v>
      </c>
      <c r="V11" s="90">
        <f>'Bureau de vote'!X18</f>
        <v>0</v>
      </c>
      <c r="W11" s="23">
        <f>'Bureau de vote'!Y18</f>
        <v>0</v>
      </c>
      <c r="X11" s="90">
        <f>'Bureau de vote'!Z18</f>
        <v>0</v>
      </c>
      <c r="Y11" s="23">
        <f>'Bureau de vote'!AA18</f>
        <v>0</v>
      </c>
      <c r="Z11" s="90">
        <f>'Bureau de vote'!AB18</f>
        <v>0</v>
      </c>
      <c r="AA11" s="23">
        <f>'Bureau de vote'!AC18</f>
        <v>6</v>
      </c>
      <c r="AB11" s="90">
        <f>'Bureau de vote'!AD18</f>
        <v>0</v>
      </c>
      <c r="AC11" s="23">
        <f>'Bureau de vote'!AE18</f>
        <v>2</v>
      </c>
      <c r="AD11" s="90">
        <f>'Bureau de vote'!AF18</f>
        <v>0</v>
      </c>
      <c r="AE11" s="23">
        <f>'Bureau de vote'!AG18</f>
        <v>96</v>
      </c>
      <c r="AF11" s="90">
        <f>'Bureau de vote'!AH18</f>
        <v>0</v>
      </c>
    </row>
    <row r="12" spans="1:32" x14ac:dyDescent="0.15">
      <c r="A12" s="1" t="str">
        <f>'Bureau de vote'!C40</f>
        <v>FAKARAVA</v>
      </c>
      <c r="B12" s="5"/>
      <c r="C12" s="5">
        <f>'Bureau de vote'!E40</f>
        <v>1318</v>
      </c>
      <c r="D12" s="5">
        <f>'Bureau de vote'!F40</f>
        <v>744</v>
      </c>
      <c r="E12" s="5">
        <f>'Bureau de vote'!G40</f>
        <v>574</v>
      </c>
      <c r="F12" s="135">
        <f>'Bureau de vote'!H40</f>
        <v>0.43550834597875571</v>
      </c>
      <c r="G12" s="5">
        <f>'Bureau de vote'!I40</f>
        <v>6</v>
      </c>
      <c r="H12" s="135">
        <f>'Bureau de vote'!J40</f>
        <v>4.552352048558422E-3</v>
      </c>
      <c r="I12" s="5">
        <f>'Bureau de vote'!K40</f>
        <v>26</v>
      </c>
      <c r="J12" s="129">
        <f>'Bureau de vote'!L40</f>
        <v>542</v>
      </c>
      <c r="K12" s="1">
        <f>'Bureau de vote'!M40</f>
        <v>19</v>
      </c>
      <c r="L12" s="137">
        <f>'Bureau de vote'!N40</f>
        <v>3.5055350553505532E-2</v>
      </c>
      <c r="M12" s="1">
        <f>'Bureau de vote'!O40</f>
        <v>210</v>
      </c>
      <c r="N12" s="198">
        <f>'Bureau de vote'!P40</f>
        <v>0.38745387453874541</v>
      </c>
      <c r="O12" s="1">
        <f>'Bureau de vote'!Q40</f>
        <v>60</v>
      </c>
      <c r="P12" s="137">
        <f>'Bureau de vote'!R40</f>
        <v>0.11070110701107011</v>
      </c>
      <c r="Q12" s="1">
        <f>'Bureau de vote'!S40</f>
        <v>8</v>
      </c>
      <c r="R12" s="137">
        <f>'Bureau de vote'!T40</f>
        <v>1.4760147601476014E-2</v>
      </c>
      <c r="S12" s="1">
        <f>'Bureau de vote'!U40</f>
        <v>7</v>
      </c>
      <c r="T12" s="137">
        <f>'Bureau de vote'!V40</f>
        <v>1.2915129151291513E-2</v>
      </c>
      <c r="U12" s="1">
        <f>'Bureau de vote'!W40</f>
        <v>10</v>
      </c>
      <c r="V12" s="137">
        <f>'Bureau de vote'!X40</f>
        <v>1.8450184501845018E-2</v>
      </c>
      <c r="W12" s="1">
        <f>'Bureau de vote'!Y40</f>
        <v>2</v>
      </c>
      <c r="X12" s="137">
        <f>'Bureau de vote'!Z40</f>
        <v>3.6900369003690036E-3</v>
      </c>
      <c r="Y12" s="1">
        <f>'Bureau de vote'!AA40</f>
        <v>6</v>
      </c>
      <c r="Z12" s="137">
        <f>'Bureau de vote'!AB40</f>
        <v>1.107011070110701E-2</v>
      </c>
      <c r="AA12" s="1">
        <f>'Bureau de vote'!AC40</f>
        <v>26</v>
      </c>
      <c r="AB12" s="137">
        <f>'Bureau de vote'!AD40</f>
        <v>4.797047970479705E-2</v>
      </c>
      <c r="AC12" s="1">
        <f>'Bureau de vote'!AE40</f>
        <v>6</v>
      </c>
      <c r="AD12" s="137">
        <f>'Bureau de vote'!AF40</f>
        <v>1.107011070110701E-2</v>
      </c>
      <c r="AE12" s="1">
        <f>'Bureau de vote'!AG40</f>
        <v>188</v>
      </c>
      <c r="AF12" s="137">
        <f>'Bureau de vote'!AH40</f>
        <v>0.34686346863468637</v>
      </c>
    </row>
    <row r="13" spans="1:32" x14ac:dyDescent="0.15">
      <c r="A13" s="23" t="str">
        <f>'Bureau de vote'!C41</f>
        <v>Fakarava</v>
      </c>
      <c r="B13" s="83">
        <f>'Bureau de vote'!D41</f>
        <v>1</v>
      </c>
      <c r="C13" s="83">
        <f>'Bureau de vote'!E41</f>
        <v>606</v>
      </c>
      <c r="D13" s="83">
        <f>'Bureau de vote'!F41</f>
        <v>343</v>
      </c>
      <c r="E13" s="83">
        <f>'Bureau de vote'!G41</f>
        <v>263</v>
      </c>
      <c r="F13" s="192">
        <f>'Bureau de vote'!H41</f>
        <v>43.4</v>
      </c>
      <c r="G13" s="83">
        <f>'Bureau de vote'!I41</f>
        <v>2</v>
      </c>
      <c r="H13" s="192">
        <f>'Bureau de vote'!J41</f>
        <v>0</v>
      </c>
      <c r="I13" s="83">
        <f>'Bureau de vote'!K41</f>
        <v>9</v>
      </c>
      <c r="J13" s="90">
        <f>'Bureau de vote'!L41</f>
        <v>252</v>
      </c>
      <c r="K13" s="23">
        <f>'Bureau de vote'!M41</f>
        <v>10</v>
      </c>
      <c r="L13" s="90">
        <f>'Bureau de vote'!N41</f>
        <v>0</v>
      </c>
      <c r="M13" s="23">
        <f>'Bureau de vote'!O41</f>
        <v>117</v>
      </c>
      <c r="N13" s="90">
        <f>'Bureau de vote'!P41</f>
        <v>0</v>
      </c>
      <c r="O13" s="23">
        <f>'Bureau de vote'!Q41</f>
        <v>34</v>
      </c>
      <c r="P13" s="90">
        <f>'Bureau de vote'!R41</f>
        <v>0</v>
      </c>
      <c r="Q13" s="23">
        <f>'Bureau de vote'!S41</f>
        <v>4</v>
      </c>
      <c r="R13" s="90">
        <f>'Bureau de vote'!T41</f>
        <v>0</v>
      </c>
      <c r="S13" s="23">
        <f>'Bureau de vote'!U41</f>
        <v>1</v>
      </c>
      <c r="T13" s="90">
        <f>'Bureau de vote'!V41</f>
        <v>0</v>
      </c>
      <c r="U13" s="23">
        <f>'Bureau de vote'!W41</f>
        <v>6</v>
      </c>
      <c r="V13" s="90">
        <f>'Bureau de vote'!X41</f>
        <v>0</v>
      </c>
      <c r="W13" s="23">
        <f>'Bureau de vote'!Y41</f>
        <v>0</v>
      </c>
      <c r="X13" s="90">
        <f>'Bureau de vote'!Z41</f>
        <v>0</v>
      </c>
      <c r="Y13" s="23">
        <f>'Bureau de vote'!AA41</f>
        <v>2</v>
      </c>
      <c r="Z13" s="90">
        <f>'Bureau de vote'!AB41</f>
        <v>0</v>
      </c>
      <c r="AA13" s="23">
        <f>'Bureau de vote'!AC41</f>
        <v>15</v>
      </c>
      <c r="AB13" s="90">
        <f>'Bureau de vote'!AD41</f>
        <v>0</v>
      </c>
      <c r="AC13" s="23">
        <f>'Bureau de vote'!AE41</f>
        <v>4</v>
      </c>
      <c r="AD13" s="90">
        <f>'Bureau de vote'!AF41</f>
        <v>0</v>
      </c>
      <c r="AE13" s="23">
        <f>'Bureau de vote'!AG41</f>
        <v>59</v>
      </c>
      <c r="AF13" s="90">
        <f>'Bureau de vote'!AH41</f>
        <v>0</v>
      </c>
    </row>
    <row r="14" spans="1:32" x14ac:dyDescent="0.15">
      <c r="A14" s="23" t="str">
        <f>'Bureau de vote'!C42</f>
        <v>Kauehi</v>
      </c>
      <c r="B14" s="83">
        <f>'Bureau de vote'!D42</f>
        <v>2</v>
      </c>
      <c r="C14" s="83">
        <f>'Bureau de vote'!E42</f>
        <v>237</v>
      </c>
      <c r="D14" s="83">
        <f>'Bureau de vote'!F42</f>
        <v>158</v>
      </c>
      <c r="E14" s="83">
        <f>'Bureau de vote'!G42</f>
        <v>79</v>
      </c>
      <c r="F14" s="192">
        <f>'Bureau de vote'!H42</f>
        <v>33.33</v>
      </c>
      <c r="G14" s="83">
        <f>'Bureau de vote'!I42</f>
        <v>2</v>
      </c>
      <c r="H14" s="192">
        <f>'Bureau de vote'!J42</f>
        <v>0</v>
      </c>
      <c r="I14" s="83">
        <f>'Bureau de vote'!K42</f>
        <v>1</v>
      </c>
      <c r="J14" s="90">
        <f>'Bureau de vote'!L42</f>
        <v>76</v>
      </c>
      <c r="K14" s="23">
        <f>'Bureau de vote'!M42</f>
        <v>2</v>
      </c>
      <c r="L14" s="90">
        <f>'Bureau de vote'!N42</f>
        <v>0</v>
      </c>
      <c r="M14" s="23">
        <f>'Bureau de vote'!O42</f>
        <v>45</v>
      </c>
      <c r="N14" s="90">
        <f>'Bureau de vote'!P42</f>
        <v>0</v>
      </c>
      <c r="O14" s="23">
        <f>'Bureau de vote'!Q42</f>
        <v>4</v>
      </c>
      <c r="P14" s="90">
        <f>'Bureau de vote'!R42</f>
        <v>0</v>
      </c>
      <c r="Q14" s="23">
        <f>'Bureau de vote'!S42</f>
        <v>1</v>
      </c>
      <c r="R14" s="90">
        <f>'Bureau de vote'!T42</f>
        <v>0</v>
      </c>
      <c r="S14" s="23">
        <f>'Bureau de vote'!U42</f>
        <v>3</v>
      </c>
      <c r="T14" s="90">
        <f>'Bureau de vote'!V42</f>
        <v>0</v>
      </c>
      <c r="U14" s="23">
        <f>'Bureau de vote'!W42</f>
        <v>1</v>
      </c>
      <c r="V14" s="90">
        <f>'Bureau de vote'!X42</f>
        <v>0</v>
      </c>
      <c r="W14" s="23">
        <f>'Bureau de vote'!Y42</f>
        <v>0</v>
      </c>
      <c r="X14" s="90">
        <f>'Bureau de vote'!Z42</f>
        <v>0</v>
      </c>
      <c r="Y14" s="23">
        <f>'Bureau de vote'!AA42</f>
        <v>1</v>
      </c>
      <c r="Z14" s="90">
        <f>'Bureau de vote'!AB42</f>
        <v>0</v>
      </c>
      <c r="AA14" s="23">
        <f>'Bureau de vote'!AC42</f>
        <v>1</v>
      </c>
      <c r="AB14" s="90">
        <f>'Bureau de vote'!AD42</f>
        <v>0</v>
      </c>
      <c r="AC14" s="23">
        <f>'Bureau de vote'!AE42</f>
        <v>0</v>
      </c>
      <c r="AD14" s="90">
        <f>'Bureau de vote'!AF42</f>
        <v>0</v>
      </c>
      <c r="AE14" s="23">
        <f>'Bureau de vote'!AG42</f>
        <v>18</v>
      </c>
      <c r="AF14" s="90">
        <f>'Bureau de vote'!AH42</f>
        <v>0</v>
      </c>
    </row>
    <row r="15" spans="1:32" x14ac:dyDescent="0.15">
      <c r="A15" s="23" t="str">
        <f>'Bureau de vote'!C43</f>
        <v>Kauehi</v>
      </c>
      <c r="B15" s="83">
        <f>'Bureau de vote'!D43</f>
        <v>3</v>
      </c>
      <c r="C15" s="83">
        <f>'Bureau de vote'!E43</f>
        <v>214</v>
      </c>
      <c r="D15" s="83">
        <f>'Bureau de vote'!F43</f>
        <v>132</v>
      </c>
      <c r="E15" s="83">
        <f>'Bureau de vote'!G43</f>
        <v>82</v>
      </c>
      <c r="F15" s="192">
        <f>'Bureau de vote'!H43</f>
        <v>38.32</v>
      </c>
      <c r="G15" s="83">
        <f>'Bureau de vote'!I43</f>
        <v>1</v>
      </c>
      <c r="H15" s="192">
        <f>'Bureau de vote'!J43</f>
        <v>0</v>
      </c>
      <c r="I15" s="83">
        <f>'Bureau de vote'!K43</f>
        <v>11</v>
      </c>
      <c r="J15" s="90">
        <f>'Bureau de vote'!L43</f>
        <v>70</v>
      </c>
      <c r="K15" s="23">
        <f>'Bureau de vote'!M43</f>
        <v>3</v>
      </c>
      <c r="L15" s="90">
        <f>'Bureau de vote'!N43</f>
        <v>0</v>
      </c>
      <c r="M15" s="23">
        <f>'Bureau de vote'!O43</f>
        <v>13</v>
      </c>
      <c r="N15" s="90">
        <f>'Bureau de vote'!P43</f>
        <v>0</v>
      </c>
      <c r="O15" s="23">
        <f>'Bureau de vote'!Q43</f>
        <v>11</v>
      </c>
      <c r="P15" s="90">
        <f>'Bureau de vote'!R43</f>
        <v>0</v>
      </c>
      <c r="Q15" s="23">
        <f>'Bureau de vote'!S43</f>
        <v>2</v>
      </c>
      <c r="R15" s="90">
        <f>'Bureau de vote'!T43</f>
        <v>0</v>
      </c>
      <c r="S15" s="23">
        <f>'Bureau de vote'!U43</f>
        <v>2</v>
      </c>
      <c r="T15" s="90">
        <f>'Bureau de vote'!V43</f>
        <v>0</v>
      </c>
      <c r="U15" s="23">
        <f>'Bureau de vote'!W43</f>
        <v>1</v>
      </c>
      <c r="V15" s="90">
        <f>'Bureau de vote'!X43</f>
        <v>0</v>
      </c>
      <c r="W15" s="23">
        <f>'Bureau de vote'!Y43</f>
        <v>1</v>
      </c>
      <c r="X15" s="90">
        <f>'Bureau de vote'!Z43</f>
        <v>0</v>
      </c>
      <c r="Y15" s="23">
        <f>'Bureau de vote'!AA43</f>
        <v>2</v>
      </c>
      <c r="Z15" s="90">
        <f>'Bureau de vote'!AB43</f>
        <v>0</v>
      </c>
      <c r="AA15" s="23">
        <f>'Bureau de vote'!AC43</f>
        <v>5</v>
      </c>
      <c r="AB15" s="90">
        <f>'Bureau de vote'!AD43</f>
        <v>0</v>
      </c>
      <c r="AC15" s="23">
        <f>'Bureau de vote'!AE43</f>
        <v>2</v>
      </c>
      <c r="AD15" s="90">
        <f>'Bureau de vote'!AF43</f>
        <v>0</v>
      </c>
      <c r="AE15" s="23">
        <f>'Bureau de vote'!AG43</f>
        <v>28</v>
      </c>
      <c r="AF15" s="90">
        <f>'Bureau de vote'!AH43</f>
        <v>0</v>
      </c>
    </row>
    <row r="16" spans="1:32" x14ac:dyDescent="0.15">
      <c r="A16" s="23" t="str">
        <f>'Bureau de vote'!C44</f>
        <v>Raraka</v>
      </c>
      <c r="B16" s="83">
        <f>'Bureau de vote'!D44</f>
        <v>4</v>
      </c>
      <c r="C16" s="83">
        <f>'Bureau de vote'!E44</f>
        <v>77</v>
      </c>
      <c r="D16" s="83">
        <f>'Bureau de vote'!F44</f>
        <v>40</v>
      </c>
      <c r="E16" s="83">
        <f>'Bureau de vote'!G44</f>
        <v>37</v>
      </c>
      <c r="F16" s="192">
        <f>'Bureau de vote'!H44</f>
        <v>48.05</v>
      </c>
      <c r="G16" s="83">
        <f>'Bureau de vote'!I44</f>
        <v>0</v>
      </c>
      <c r="H16" s="192">
        <f>'Bureau de vote'!J44</f>
        <v>0</v>
      </c>
      <c r="I16" s="83">
        <f>'Bureau de vote'!K44</f>
        <v>1</v>
      </c>
      <c r="J16" s="90">
        <f>'Bureau de vote'!L44</f>
        <v>36</v>
      </c>
      <c r="K16" s="23">
        <f>'Bureau de vote'!M44</f>
        <v>1</v>
      </c>
      <c r="L16" s="90">
        <f>'Bureau de vote'!N44</f>
        <v>0</v>
      </c>
      <c r="M16" s="23">
        <f>'Bureau de vote'!O44</f>
        <v>8</v>
      </c>
      <c r="N16" s="90">
        <f>'Bureau de vote'!P44</f>
        <v>0</v>
      </c>
      <c r="O16" s="23">
        <f>'Bureau de vote'!Q44</f>
        <v>0</v>
      </c>
      <c r="P16" s="90">
        <f>'Bureau de vote'!R44</f>
        <v>0</v>
      </c>
      <c r="Q16" s="23">
        <f>'Bureau de vote'!S44</f>
        <v>0</v>
      </c>
      <c r="R16" s="90">
        <f>'Bureau de vote'!T44</f>
        <v>0</v>
      </c>
      <c r="S16" s="23">
        <f>'Bureau de vote'!U44</f>
        <v>1</v>
      </c>
      <c r="T16" s="90">
        <f>'Bureau de vote'!V44</f>
        <v>0</v>
      </c>
      <c r="U16" s="23">
        <f>'Bureau de vote'!W44</f>
        <v>0</v>
      </c>
      <c r="V16" s="90">
        <f>'Bureau de vote'!X44</f>
        <v>0</v>
      </c>
      <c r="W16" s="23">
        <f>'Bureau de vote'!Y44</f>
        <v>1</v>
      </c>
      <c r="X16" s="90">
        <f>'Bureau de vote'!Z44</f>
        <v>0</v>
      </c>
      <c r="Y16" s="23">
        <f>'Bureau de vote'!AA44</f>
        <v>0</v>
      </c>
      <c r="Z16" s="90">
        <f>'Bureau de vote'!AB44</f>
        <v>0</v>
      </c>
      <c r="AA16" s="23">
        <f>'Bureau de vote'!AC44</f>
        <v>0</v>
      </c>
      <c r="AB16" s="90">
        <f>'Bureau de vote'!AD44</f>
        <v>0</v>
      </c>
      <c r="AC16" s="23">
        <f>'Bureau de vote'!AE44</f>
        <v>0</v>
      </c>
      <c r="AD16" s="90">
        <f>'Bureau de vote'!AF44</f>
        <v>0</v>
      </c>
      <c r="AE16" s="23">
        <f>'Bureau de vote'!AG44</f>
        <v>25</v>
      </c>
      <c r="AF16" s="90">
        <f>'Bureau de vote'!AH44</f>
        <v>0</v>
      </c>
    </row>
    <row r="17" spans="1:32" x14ac:dyDescent="0.15">
      <c r="A17" s="23" t="str">
        <f>'Bureau de vote'!C45</f>
        <v>Niau</v>
      </c>
      <c r="B17" s="83">
        <f>'Bureau de vote'!D45</f>
        <v>5</v>
      </c>
      <c r="C17" s="83">
        <f>'Bureau de vote'!E45</f>
        <v>184</v>
      </c>
      <c r="D17" s="83">
        <f>'Bureau de vote'!F45</f>
        <v>71</v>
      </c>
      <c r="E17" s="83">
        <f>'Bureau de vote'!G45</f>
        <v>113</v>
      </c>
      <c r="F17" s="192">
        <f>'Bureau de vote'!H45</f>
        <v>61.41</v>
      </c>
      <c r="G17" s="83">
        <f>'Bureau de vote'!I45</f>
        <v>1</v>
      </c>
      <c r="H17" s="192">
        <f>'Bureau de vote'!J45</f>
        <v>0</v>
      </c>
      <c r="I17" s="83">
        <f>'Bureau de vote'!K45</f>
        <v>4</v>
      </c>
      <c r="J17" s="90">
        <f>'Bureau de vote'!L45</f>
        <v>108</v>
      </c>
      <c r="K17" s="23">
        <f>'Bureau de vote'!M45</f>
        <v>3</v>
      </c>
      <c r="L17" s="90">
        <f>'Bureau de vote'!N45</f>
        <v>0</v>
      </c>
      <c r="M17" s="23">
        <f>'Bureau de vote'!O45</f>
        <v>27</v>
      </c>
      <c r="N17" s="90">
        <f>'Bureau de vote'!P45</f>
        <v>0</v>
      </c>
      <c r="O17" s="23">
        <f>'Bureau de vote'!Q45</f>
        <v>11</v>
      </c>
      <c r="P17" s="90">
        <f>'Bureau de vote'!R45</f>
        <v>0</v>
      </c>
      <c r="Q17" s="23">
        <f>'Bureau de vote'!S45</f>
        <v>1</v>
      </c>
      <c r="R17" s="90">
        <f>'Bureau de vote'!T45</f>
        <v>0</v>
      </c>
      <c r="S17" s="23">
        <f>'Bureau de vote'!U45</f>
        <v>0</v>
      </c>
      <c r="T17" s="90">
        <f>'Bureau de vote'!V45</f>
        <v>0</v>
      </c>
      <c r="U17" s="23">
        <f>'Bureau de vote'!W45</f>
        <v>2</v>
      </c>
      <c r="V17" s="90">
        <f>'Bureau de vote'!X45</f>
        <v>0</v>
      </c>
      <c r="W17" s="23">
        <f>'Bureau de vote'!Y45</f>
        <v>0</v>
      </c>
      <c r="X17" s="90">
        <f>'Bureau de vote'!Z45</f>
        <v>0</v>
      </c>
      <c r="Y17" s="23">
        <f>'Bureau de vote'!AA45</f>
        <v>1</v>
      </c>
      <c r="Z17" s="90">
        <f>'Bureau de vote'!AB45</f>
        <v>0</v>
      </c>
      <c r="AA17" s="23">
        <f>'Bureau de vote'!AC45</f>
        <v>5</v>
      </c>
      <c r="AB17" s="90">
        <f>'Bureau de vote'!AD45</f>
        <v>0</v>
      </c>
      <c r="AC17" s="23">
        <f>'Bureau de vote'!AE45</f>
        <v>0</v>
      </c>
      <c r="AD17" s="90">
        <f>'Bureau de vote'!AF45</f>
        <v>0</v>
      </c>
      <c r="AE17" s="23">
        <f>'Bureau de vote'!AG45</f>
        <v>58</v>
      </c>
      <c r="AF17" s="90">
        <f>'Bureau de vote'!AH45</f>
        <v>0</v>
      </c>
    </row>
    <row r="18" spans="1:32" x14ac:dyDescent="0.15">
      <c r="A18" s="1" t="str">
        <f>'Bureau de vote'!C46</f>
        <v>FANGATAU</v>
      </c>
      <c r="B18" s="5"/>
      <c r="C18" s="5">
        <f>'Bureau de vote'!E46</f>
        <v>258</v>
      </c>
      <c r="D18" s="5">
        <f>'Bureau de vote'!F46</f>
        <v>135</v>
      </c>
      <c r="E18" s="5">
        <f>'Bureau de vote'!G46</f>
        <v>123</v>
      </c>
      <c r="F18" s="135">
        <f>'Bureau de vote'!H46</f>
        <v>0.47674418604651164</v>
      </c>
      <c r="G18" s="5">
        <f>'Bureau de vote'!I46</f>
        <v>7</v>
      </c>
      <c r="H18" s="135">
        <f>'Bureau de vote'!J46</f>
        <v>2.7131782945736434E-2</v>
      </c>
      <c r="I18" s="5">
        <f>'Bureau de vote'!K46</f>
        <v>7</v>
      </c>
      <c r="J18" s="129">
        <f>'Bureau de vote'!L46</f>
        <v>109</v>
      </c>
      <c r="K18" s="1">
        <f>'Bureau de vote'!M46</f>
        <v>6</v>
      </c>
      <c r="L18" s="137">
        <f>'Bureau de vote'!N46</f>
        <v>5.5045871559633031E-2</v>
      </c>
      <c r="M18" s="1">
        <f>'Bureau de vote'!O46</f>
        <v>46</v>
      </c>
      <c r="N18" s="137">
        <f>'Bureau de vote'!P46</f>
        <v>0.42201834862385323</v>
      </c>
      <c r="O18" s="1">
        <f>'Bureau de vote'!Q46</f>
        <v>22</v>
      </c>
      <c r="P18" s="137">
        <f>'Bureau de vote'!R46</f>
        <v>0.20183486238532111</v>
      </c>
      <c r="Q18" s="1">
        <f>'Bureau de vote'!S46</f>
        <v>2</v>
      </c>
      <c r="R18" s="137">
        <f>'Bureau de vote'!T46</f>
        <v>1.834862385321101E-2</v>
      </c>
      <c r="S18" s="1">
        <f>'Bureau de vote'!U46</f>
        <v>0</v>
      </c>
      <c r="T18" s="137">
        <f>'Bureau de vote'!V46</f>
        <v>0</v>
      </c>
      <c r="U18" s="1">
        <f>'Bureau de vote'!W46</f>
        <v>2</v>
      </c>
      <c r="V18" s="137">
        <f>'Bureau de vote'!X46</f>
        <v>1.834862385321101E-2</v>
      </c>
      <c r="W18" s="1">
        <f>'Bureau de vote'!Y46</f>
        <v>0</v>
      </c>
      <c r="X18" s="137">
        <f>'Bureau de vote'!Z46</f>
        <v>0</v>
      </c>
      <c r="Y18" s="1">
        <f>'Bureau de vote'!AA46</f>
        <v>0</v>
      </c>
      <c r="Z18" s="137">
        <f>'Bureau de vote'!AB46</f>
        <v>0</v>
      </c>
      <c r="AA18" s="1">
        <f>'Bureau de vote'!AC46</f>
        <v>6</v>
      </c>
      <c r="AB18" s="137">
        <f>'Bureau de vote'!AD46</f>
        <v>5.5045871559633031E-2</v>
      </c>
      <c r="AC18" s="1">
        <f>'Bureau de vote'!AE46</f>
        <v>0</v>
      </c>
      <c r="AD18" s="137">
        <f>'Bureau de vote'!AF46</f>
        <v>0</v>
      </c>
      <c r="AE18" s="1">
        <f>'Bureau de vote'!AG46</f>
        <v>25</v>
      </c>
      <c r="AF18" s="137">
        <f>'Bureau de vote'!AH46</f>
        <v>0.22935779816513763</v>
      </c>
    </row>
    <row r="19" spans="1:32" x14ac:dyDescent="0.15">
      <c r="A19" s="23" t="str">
        <f>'Bureau de vote'!C47</f>
        <v>Fangatau</v>
      </c>
      <c r="B19" s="83">
        <f>'Bureau de vote'!D47</f>
        <v>1</v>
      </c>
      <c r="C19" s="83">
        <f>'Bureau de vote'!E47</f>
        <v>111</v>
      </c>
      <c r="D19" s="83">
        <f>'Bureau de vote'!F47</f>
        <v>50</v>
      </c>
      <c r="E19" s="83">
        <f>'Bureau de vote'!G47</f>
        <v>61</v>
      </c>
      <c r="F19" s="192">
        <f>'Bureau de vote'!H47</f>
        <v>54.95</v>
      </c>
      <c r="G19" s="83">
        <f>'Bureau de vote'!I47</f>
        <v>0</v>
      </c>
      <c r="H19" s="192">
        <f>'Bureau de vote'!J47</f>
        <v>0</v>
      </c>
      <c r="I19" s="83">
        <f>'Bureau de vote'!K47</f>
        <v>4</v>
      </c>
      <c r="J19" s="90">
        <f>'Bureau de vote'!L47</f>
        <v>57</v>
      </c>
      <c r="K19" s="23">
        <f>'Bureau de vote'!M47</f>
        <v>3</v>
      </c>
      <c r="L19" s="90">
        <f>'Bureau de vote'!N47</f>
        <v>0</v>
      </c>
      <c r="M19" s="23">
        <f>'Bureau de vote'!O47</f>
        <v>29</v>
      </c>
      <c r="N19" s="90">
        <f>'Bureau de vote'!P47</f>
        <v>0</v>
      </c>
      <c r="O19" s="23">
        <f>'Bureau de vote'!Q47</f>
        <v>7</v>
      </c>
      <c r="P19" s="90">
        <f>'Bureau de vote'!R47</f>
        <v>0</v>
      </c>
      <c r="Q19" s="23">
        <f>'Bureau de vote'!S47</f>
        <v>2</v>
      </c>
      <c r="R19" s="90">
        <f>'Bureau de vote'!T47</f>
        <v>0</v>
      </c>
      <c r="S19" s="23">
        <f>'Bureau de vote'!U47</f>
        <v>0</v>
      </c>
      <c r="T19" s="90">
        <f>'Bureau de vote'!V47</f>
        <v>0</v>
      </c>
      <c r="U19" s="23">
        <f>'Bureau de vote'!W47</f>
        <v>2</v>
      </c>
      <c r="V19" s="90">
        <f>'Bureau de vote'!X47</f>
        <v>0</v>
      </c>
      <c r="W19" s="23">
        <f>'Bureau de vote'!Y47</f>
        <v>0</v>
      </c>
      <c r="X19" s="90">
        <f>'Bureau de vote'!Z47</f>
        <v>0</v>
      </c>
      <c r="Y19" s="23">
        <f>'Bureau de vote'!AA47</f>
        <v>0</v>
      </c>
      <c r="Z19" s="90">
        <f>'Bureau de vote'!AB47</f>
        <v>0</v>
      </c>
      <c r="AA19" s="23">
        <f>'Bureau de vote'!AC47</f>
        <v>0</v>
      </c>
      <c r="AB19" s="90">
        <f>'Bureau de vote'!AD47</f>
        <v>0</v>
      </c>
      <c r="AC19" s="23">
        <f>'Bureau de vote'!AE47</f>
        <v>0</v>
      </c>
      <c r="AD19" s="90">
        <f>'Bureau de vote'!AF47</f>
        <v>0</v>
      </c>
      <c r="AE19" s="23">
        <f>'Bureau de vote'!AG47</f>
        <v>14</v>
      </c>
      <c r="AF19" s="90">
        <f>'Bureau de vote'!AH47</f>
        <v>0</v>
      </c>
    </row>
    <row r="20" spans="1:32" x14ac:dyDescent="0.15">
      <c r="A20" s="23" t="str">
        <f>'Bureau de vote'!C48</f>
        <v>Fakahina</v>
      </c>
      <c r="B20" s="83">
        <f>'Bureau de vote'!D48</f>
        <v>2</v>
      </c>
      <c r="C20" s="83">
        <f>'Bureau de vote'!E48</f>
        <v>147</v>
      </c>
      <c r="D20" s="83">
        <f>'Bureau de vote'!F48</f>
        <v>85</v>
      </c>
      <c r="E20" s="83">
        <f>'Bureau de vote'!G48</f>
        <v>62</v>
      </c>
      <c r="F20" s="192">
        <f>'Bureau de vote'!H48</f>
        <v>42.18</v>
      </c>
      <c r="G20" s="83">
        <f>'Bureau de vote'!I48</f>
        <v>7</v>
      </c>
      <c r="H20" s="192">
        <f>'Bureau de vote'!J48</f>
        <v>0</v>
      </c>
      <c r="I20" s="83">
        <f>'Bureau de vote'!K48</f>
        <v>3</v>
      </c>
      <c r="J20" s="90">
        <f>'Bureau de vote'!L48</f>
        <v>52</v>
      </c>
      <c r="K20" s="23">
        <f>'Bureau de vote'!M48</f>
        <v>3</v>
      </c>
      <c r="L20" s="90">
        <f>'Bureau de vote'!N48</f>
        <v>0</v>
      </c>
      <c r="M20" s="23">
        <f>'Bureau de vote'!O48</f>
        <v>17</v>
      </c>
      <c r="N20" s="90">
        <f>'Bureau de vote'!P48</f>
        <v>0</v>
      </c>
      <c r="O20" s="23">
        <f>'Bureau de vote'!Q48</f>
        <v>15</v>
      </c>
      <c r="P20" s="90">
        <f>'Bureau de vote'!R48</f>
        <v>0</v>
      </c>
      <c r="Q20" s="23">
        <f>'Bureau de vote'!S48</f>
        <v>0</v>
      </c>
      <c r="R20" s="90">
        <f>'Bureau de vote'!T48</f>
        <v>0</v>
      </c>
      <c r="S20" s="23">
        <f>'Bureau de vote'!U48</f>
        <v>0</v>
      </c>
      <c r="T20" s="90">
        <f>'Bureau de vote'!V48</f>
        <v>0</v>
      </c>
      <c r="U20" s="23">
        <f>'Bureau de vote'!W48</f>
        <v>0</v>
      </c>
      <c r="V20" s="90">
        <f>'Bureau de vote'!X48</f>
        <v>0</v>
      </c>
      <c r="W20" s="23">
        <f>'Bureau de vote'!Y48</f>
        <v>0</v>
      </c>
      <c r="X20" s="90">
        <f>'Bureau de vote'!Z48</f>
        <v>0</v>
      </c>
      <c r="Y20" s="23">
        <f>'Bureau de vote'!AA48</f>
        <v>0</v>
      </c>
      <c r="Z20" s="90">
        <f>'Bureau de vote'!AB48</f>
        <v>0</v>
      </c>
      <c r="AA20" s="23">
        <f>'Bureau de vote'!AC48</f>
        <v>6</v>
      </c>
      <c r="AB20" s="90">
        <f>'Bureau de vote'!AD48</f>
        <v>0</v>
      </c>
      <c r="AC20" s="23">
        <f>'Bureau de vote'!AE48</f>
        <v>0</v>
      </c>
      <c r="AD20" s="90">
        <f>'Bureau de vote'!AF48</f>
        <v>0</v>
      </c>
      <c r="AE20" s="23">
        <f>'Bureau de vote'!AG48</f>
        <v>11</v>
      </c>
      <c r="AF20" s="90">
        <f>'Bureau de vote'!AH48</f>
        <v>0</v>
      </c>
    </row>
    <row r="21" spans="1:32" x14ac:dyDescent="0.15">
      <c r="A21" s="1" t="str">
        <f>'Bureau de vote'!C52</f>
        <v>GAMBIER</v>
      </c>
      <c r="B21" s="5"/>
      <c r="C21" s="5">
        <f>'Bureau de vote'!E52</f>
        <v>845</v>
      </c>
      <c r="D21" s="5">
        <f>'Bureau de vote'!F52</f>
        <v>561</v>
      </c>
      <c r="E21" s="5">
        <f>'Bureau de vote'!G52</f>
        <v>284</v>
      </c>
      <c r="F21" s="135">
        <f>'Bureau de vote'!H52</f>
        <v>0.336094674556213</v>
      </c>
      <c r="G21" s="5">
        <f>'Bureau de vote'!I52</f>
        <v>9</v>
      </c>
      <c r="H21" s="135">
        <f>'Bureau de vote'!J52</f>
        <v>1.0650887573964497E-2</v>
      </c>
      <c r="I21" s="5">
        <f>'Bureau de vote'!K52</f>
        <v>4</v>
      </c>
      <c r="J21" s="129">
        <f>'Bureau de vote'!L52</f>
        <v>271</v>
      </c>
      <c r="K21" s="1">
        <f>'Bureau de vote'!M52</f>
        <v>10</v>
      </c>
      <c r="L21" s="137">
        <f>'Bureau de vote'!N52</f>
        <v>3.6900369003690037E-2</v>
      </c>
      <c r="M21" s="1">
        <f>'Bureau de vote'!O52</f>
        <v>105</v>
      </c>
      <c r="N21" s="137">
        <f>'Bureau de vote'!P52</f>
        <v>0.38745387453874541</v>
      </c>
      <c r="O21" s="1">
        <f>'Bureau de vote'!Q52</f>
        <v>26</v>
      </c>
      <c r="P21" s="137">
        <f>'Bureau de vote'!R52</f>
        <v>9.5940959409594101E-2</v>
      </c>
      <c r="Q21" s="1">
        <f>'Bureau de vote'!S52</f>
        <v>9</v>
      </c>
      <c r="R21" s="137">
        <f>'Bureau de vote'!T52</f>
        <v>3.3210332103321034E-2</v>
      </c>
      <c r="S21" s="1">
        <f>'Bureau de vote'!U52</f>
        <v>3</v>
      </c>
      <c r="T21" s="137">
        <f>'Bureau de vote'!V52</f>
        <v>1.107011070110701E-2</v>
      </c>
      <c r="U21" s="1">
        <f>'Bureau de vote'!W52</f>
        <v>4</v>
      </c>
      <c r="V21" s="137">
        <f>'Bureau de vote'!X52</f>
        <v>1.4760147601476014E-2</v>
      </c>
      <c r="W21" s="1">
        <f>'Bureau de vote'!Y52</f>
        <v>0</v>
      </c>
      <c r="X21" s="137">
        <f>'Bureau de vote'!Z52</f>
        <v>0</v>
      </c>
      <c r="Y21" s="1">
        <f>'Bureau de vote'!AA52</f>
        <v>0</v>
      </c>
      <c r="Z21" s="137">
        <f>'Bureau de vote'!AB52</f>
        <v>0</v>
      </c>
      <c r="AA21" s="1">
        <f>'Bureau de vote'!AC52</f>
        <v>6</v>
      </c>
      <c r="AB21" s="137">
        <f>'Bureau de vote'!AD52</f>
        <v>2.2140221402214021E-2</v>
      </c>
      <c r="AC21" s="1">
        <f>'Bureau de vote'!AE52</f>
        <v>2</v>
      </c>
      <c r="AD21" s="137">
        <f>'Bureau de vote'!AF52</f>
        <v>7.3800738007380072E-3</v>
      </c>
      <c r="AE21" s="1">
        <f>'Bureau de vote'!AG52</f>
        <v>106</v>
      </c>
      <c r="AF21" s="137">
        <f>'Bureau de vote'!AH52</f>
        <v>0.39114391143911437</v>
      </c>
    </row>
    <row r="22" spans="1:32" x14ac:dyDescent="0.15">
      <c r="A22" s="23" t="str">
        <f>'Bureau de vote'!C53</f>
        <v>Rikitea</v>
      </c>
      <c r="B22" s="83">
        <f>'Bureau de vote'!D53</f>
        <v>1</v>
      </c>
      <c r="C22" s="83">
        <f>'Bureau de vote'!E53</f>
        <v>845</v>
      </c>
      <c r="D22" s="83">
        <f>'Bureau de vote'!F53</f>
        <v>561</v>
      </c>
      <c r="E22" s="83">
        <f>'Bureau de vote'!G53</f>
        <v>284</v>
      </c>
      <c r="F22" s="192">
        <f>'Bureau de vote'!H53</f>
        <v>33.61</v>
      </c>
      <c r="G22" s="83">
        <f>'Bureau de vote'!I53</f>
        <v>9</v>
      </c>
      <c r="H22" s="192">
        <f>'Bureau de vote'!J53</f>
        <v>0</v>
      </c>
      <c r="I22" s="83">
        <f>'Bureau de vote'!K53</f>
        <v>4</v>
      </c>
      <c r="J22" s="90">
        <f>'Bureau de vote'!L53</f>
        <v>271</v>
      </c>
      <c r="K22" s="23">
        <f>'Bureau de vote'!M53</f>
        <v>10</v>
      </c>
      <c r="L22" s="90">
        <f>'Bureau de vote'!N53</f>
        <v>0</v>
      </c>
      <c r="M22" s="23">
        <f>'Bureau de vote'!O53</f>
        <v>105</v>
      </c>
      <c r="N22" s="90">
        <f>'Bureau de vote'!P53</f>
        <v>0</v>
      </c>
      <c r="O22" s="23">
        <f>'Bureau de vote'!Q53</f>
        <v>26</v>
      </c>
      <c r="P22" s="90">
        <f>'Bureau de vote'!R53</f>
        <v>0</v>
      </c>
      <c r="Q22" s="23">
        <f>'Bureau de vote'!S53</f>
        <v>9</v>
      </c>
      <c r="R22" s="90">
        <f>'Bureau de vote'!T53</f>
        <v>0</v>
      </c>
      <c r="S22" s="23">
        <f>'Bureau de vote'!U53</f>
        <v>3</v>
      </c>
      <c r="T22" s="90">
        <f>'Bureau de vote'!V53</f>
        <v>0</v>
      </c>
      <c r="U22" s="23">
        <f>'Bureau de vote'!W53</f>
        <v>4</v>
      </c>
      <c r="V22" s="191">
        <f>'Bureau de vote'!X53</f>
        <v>0</v>
      </c>
      <c r="W22" s="23">
        <f>'Bureau de vote'!Y53</f>
        <v>0</v>
      </c>
      <c r="X22" s="90">
        <f>'Bureau de vote'!Z53</f>
        <v>0</v>
      </c>
      <c r="Y22" s="23">
        <f>'Bureau de vote'!AA53</f>
        <v>0</v>
      </c>
      <c r="Z22" s="90">
        <f>'Bureau de vote'!AB53</f>
        <v>0</v>
      </c>
      <c r="AA22" s="23">
        <f>'Bureau de vote'!AC53</f>
        <v>6</v>
      </c>
      <c r="AB22" s="90">
        <f>'Bureau de vote'!AD53</f>
        <v>0</v>
      </c>
      <c r="AC22" s="23">
        <f>'Bureau de vote'!AE53</f>
        <v>2</v>
      </c>
      <c r="AD22" s="90">
        <f>'Bureau de vote'!AF53</f>
        <v>0</v>
      </c>
      <c r="AE22" s="23">
        <f>'Bureau de vote'!AG53</f>
        <v>106</v>
      </c>
      <c r="AF22" s="90">
        <f>'Bureau de vote'!AH53</f>
        <v>0</v>
      </c>
    </row>
    <row r="23" spans="1:32" x14ac:dyDescent="0.15">
      <c r="A23" s="1" t="str">
        <f>'Bureau de vote'!C54</f>
        <v>HAO</v>
      </c>
      <c r="B23" s="5"/>
      <c r="C23" s="5">
        <f>'Bureau de vote'!E54</f>
        <v>1274</v>
      </c>
      <c r="D23" s="5">
        <f>'Bureau de vote'!F54</f>
        <v>743</v>
      </c>
      <c r="E23" s="5">
        <f>'Bureau de vote'!G54</f>
        <v>531</v>
      </c>
      <c r="F23" s="135">
        <f>'Bureau de vote'!H54</f>
        <v>0.41679748822605966</v>
      </c>
      <c r="G23" s="5">
        <f>'Bureau de vote'!I54</f>
        <v>0</v>
      </c>
      <c r="H23" s="135">
        <f>'Bureau de vote'!J54</f>
        <v>0</v>
      </c>
      <c r="I23" s="5">
        <f>'Bureau de vote'!K54</f>
        <v>26</v>
      </c>
      <c r="J23" s="129">
        <f>'Bureau de vote'!L54</f>
        <v>505</v>
      </c>
      <c r="K23" s="1">
        <f>'Bureau de vote'!M54</f>
        <v>5</v>
      </c>
      <c r="L23" s="137">
        <f>'Bureau de vote'!N54</f>
        <v>9.9009900990099011E-3</v>
      </c>
      <c r="M23" s="1">
        <f>'Bureau de vote'!O54</f>
        <v>159</v>
      </c>
      <c r="N23" s="137">
        <f>'Bureau de vote'!P54</f>
        <v>0.31485148514851485</v>
      </c>
      <c r="O23" s="1">
        <f>'Bureau de vote'!Q54</f>
        <v>48</v>
      </c>
      <c r="P23" s="137">
        <f>'Bureau de vote'!R54</f>
        <v>9.5049504950495051E-2</v>
      </c>
      <c r="Q23" s="1">
        <f>'Bureau de vote'!S54</f>
        <v>16</v>
      </c>
      <c r="R23" s="137">
        <f>'Bureau de vote'!T54</f>
        <v>3.1683168316831684E-2</v>
      </c>
      <c r="S23" s="1">
        <f>'Bureau de vote'!U54</f>
        <v>7</v>
      </c>
      <c r="T23" s="137">
        <f>'Bureau de vote'!V54</f>
        <v>1.3861386138613862E-2</v>
      </c>
      <c r="U23" s="1">
        <f>'Bureau de vote'!W54</f>
        <v>8</v>
      </c>
      <c r="V23" s="137">
        <f>'Bureau de vote'!X54</f>
        <v>1.5841584158415842E-2</v>
      </c>
      <c r="W23" s="1">
        <f>'Bureau de vote'!Y54</f>
        <v>0</v>
      </c>
      <c r="X23" s="137">
        <f>'Bureau de vote'!Z54</f>
        <v>0</v>
      </c>
      <c r="Y23" s="1">
        <f>'Bureau de vote'!AA54</f>
        <v>2</v>
      </c>
      <c r="Z23" s="137">
        <f>'Bureau de vote'!AB54</f>
        <v>3.9603960396039604E-3</v>
      </c>
      <c r="AA23" s="1">
        <f>'Bureau de vote'!AC54</f>
        <v>27</v>
      </c>
      <c r="AB23" s="137">
        <f>'Bureau de vote'!AD54</f>
        <v>5.3465346534653464E-2</v>
      </c>
      <c r="AC23" s="1">
        <f>'Bureau de vote'!AE54</f>
        <v>1</v>
      </c>
      <c r="AD23" s="137">
        <f>'Bureau de vote'!AF54</f>
        <v>1.9801980198019802E-3</v>
      </c>
      <c r="AE23" s="1">
        <f>'Bureau de vote'!AG54</f>
        <v>232</v>
      </c>
      <c r="AF23" s="137">
        <f>'Bureau de vote'!AH54</f>
        <v>0.45940594059405943</v>
      </c>
    </row>
    <row r="24" spans="1:32" x14ac:dyDescent="0.15">
      <c r="A24" s="23" t="str">
        <f>'Bureau de vote'!C55</f>
        <v>Hao</v>
      </c>
      <c r="B24" s="83">
        <f>'Bureau de vote'!D55</f>
        <v>1</v>
      </c>
      <c r="C24" s="83">
        <f>'Bureau de vote'!E55</f>
        <v>1063</v>
      </c>
      <c r="D24" s="83">
        <f>'Bureau de vote'!F55</f>
        <v>612</v>
      </c>
      <c r="E24" s="83">
        <f>'Bureau de vote'!G55</f>
        <v>451</v>
      </c>
      <c r="F24" s="192">
        <f>'Bureau de vote'!H55</f>
        <v>42.43</v>
      </c>
      <c r="G24" s="83">
        <f>'Bureau de vote'!I55</f>
        <v>0</v>
      </c>
      <c r="H24" s="192">
        <f>'Bureau de vote'!J55</f>
        <v>0</v>
      </c>
      <c r="I24" s="83">
        <f>'Bureau de vote'!K55</f>
        <v>25</v>
      </c>
      <c r="J24" s="90">
        <f>'Bureau de vote'!L55</f>
        <v>426</v>
      </c>
      <c r="K24" s="23">
        <f>'Bureau de vote'!M55</f>
        <v>4</v>
      </c>
      <c r="L24" s="90">
        <f>'Bureau de vote'!N55</f>
        <v>0</v>
      </c>
      <c r="M24" s="23">
        <f>'Bureau de vote'!O55</f>
        <v>146</v>
      </c>
      <c r="N24" s="90">
        <f>'Bureau de vote'!P55</f>
        <v>0</v>
      </c>
      <c r="O24" s="23">
        <f>'Bureau de vote'!Q55</f>
        <v>42</v>
      </c>
      <c r="P24" s="90">
        <f>'Bureau de vote'!R55</f>
        <v>0</v>
      </c>
      <c r="Q24" s="23">
        <f>'Bureau de vote'!S55</f>
        <v>12</v>
      </c>
      <c r="R24" s="90">
        <f>'Bureau de vote'!T55</f>
        <v>0</v>
      </c>
      <c r="S24" s="23">
        <f>'Bureau de vote'!U55</f>
        <v>7</v>
      </c>
      <c r="T24" s="90">
        <f>'Bureau de vote'!V55</f>
        <v>0</v>
      </c>
      <c r="U24" s="23">
        <f>'Bureau de vote'!W55</f>
        <v>4</v>
      </c>
      <c r="V24" s="90">
        <f>'Bureau de vote'!X55</f>
        <v>0</v>
      </c>
      <c r="W24" s="23">
        <f>'Bureau de vote'!Y55</f>
        <v>0</v>
      </c>
      <c r="X24" s="90">
        <f>'Bureau de vote'!Z55</f>
        <v>0</v>
      </c>
      <c r="Y24" s="23">
        <f>'Bureau de vote'!AA55</f>
        <v>2</v>
      </c>
      <c r="Z24" s="90">
        <f>'Bureau de vote'!AB55</f>
        <v>0</v>
      </c>
      <c r="AA24" s="23">
        <f>'Bureau de vote'!AC55</f>
        <v>22</v>
      </c>
      <c r="AB24" s="90">
        <f>'Bureau de vote'!AD55</f>
        <v>0</v>
      </c>
      <c r="AC24" s="23">
        <f>'Bureau de vote'!AE55</f>
        <v>1</v>
      </c>
      <c r="AD24" s="90">
        <f>'Bureau de vote'!AF55</f>
        <v>0</v>
      </c>
      <c r="AE24" s="23">
        <f>'Bureau de vote'!AG55</f>
        <v>186</v>
      </c>
      <c r="AF24" s="90">
        <f>'Bureau de vote'!AH55</f>
        <v>0</v>
      </c>
    </row>
    <row r="25" spans="1:32" x14ac:dyDescent="0.15">
      <c r="A25" s="23" t="str">
        <f>'Bureau de vote'!C56</f>
        <v>Amanu</v>
      </c>
      <c r="B25" s="83">
        <f>'Bureau de vote'!D56</f>
        <v>2</v>
      </c>
      <c r="C25" s="83">
        <f>'Bureau de vote'!E56</f>
        <v>156</v>
      </c>
      <c r="D25" s="83">
        <f>'Bureau de vote'!F56</f>
        <v>102</v>
      </c>
      <c r="E25" s="83">
        <f>'Bureau de vote'!G56</f>
        <v>54</v>
      </c>
      <c r="F25" s="192">
        <f>'Bureau de vote'!H56</f>
        <v>34.619999999999997</v>
      </c>
      <c r="G25" s="83">
        <f>'Bureau de vote'!I56</f>
        <v>0</v>
      </c>
      <c r="H25" s="192">
        <f>'Bureau de vote'!J56</f>
        <v>0</v>
      </c>
      <c r="I25" s="83">
        <f>'Bureau de vote'!K56</f>
        <v>1</v>
      </c>
      <c r="J25" s="90">
        <f>'Bureau de vote'!L56</f>
        <v>53</v>
      </c>
      <c r="K25" s="23">
        <f>'Bureau de vote'!M56</f>
        <v>1</v>
      </c>
      <c r="L25" s="90">
        <f>'Bureau de vote'!N56</f>
        <v>0</v>
      </c>
      <c r="M25" s="23">
        <f>'Bureau de vote'!O56</f>
        <v>10</v>
      </c>
      <c r="N25" s="90">
        <f>'Bureau de vote'!P56</f>
        <v>0</v>
      </c>
      <c r="O25" s="23">
        <f>'Bureau de vote'!Q56</f>
        <v>3</v>
      </c>
      <c r="P25" s="90">
        <f>'Bureau de vote'!R56</f>
        <v>0</v>
      </c>
      <c r="Q25" s="23">
        <f>'Bureau de vote'!S56</f>
        <v>0</v>
      </c>
      <c r="R25" s="90">
        <f>'Bureau de vote'!T56</f>
        <v>0</v>
      </c>
      <c r="S25" s="23">
        <f>'Bureau de vote'!U56</f>
        <v>0</v>
      </c>
      <c r="T25" s="90">
        <f>'Bureau de vote'!V56</f>
        <v>0</v>
      </c>
      <c r="U25" s="23">
        <f>'Bureau de vote'!W56</f>
        <v>2</v>
      </c>
      <c r="V25" s="90">
        <f>'Bureau de vote'!X56</f>
        <v>0</v>
      </c>
      <c r="W25" s="23">
        <f>'Bureau de vote'!Y56</f>
        <v>0</v>
      </c>
      <c r="X25" s="90">
        <f>'Bureau de vote'!Z56</f>
        <v>0</v>
      </c>
      <c r="Y25" s="23">
        <f>'Bureau de vote'!AA56</f>
        <v>0</v>
      </c>
      <c r="Z25" s="90">
        <f>'Bureau de vote'!AB56</f>
        <v>0</v>
      </c>
      <c r="AA25" s="23">
        <f>'Bureau de vote'!AC56</f>
        <v>5</v>
      </c>
      <c r="AB25" s="90">
        <f>'Bureau de vote'!AD56</f>
        <v>0</v>
      </c>
      <c r="AC25" s="23">
        <f>'Bureau de vote'!AE56</f>
        <v>0</v>
      </c>
      <c r="AD25" s="90">
        <f>'Bureau de vote'!AF56</f>
        <v>0</v>
      </c>
      <c r="AE25" s="23">
        <f>'Bureau de vote'!AG56</f>
        <v>32</v>
      </c>
      <c r="AF25" s="90">
        <f>'Bureau de vote'!AH56</f>
        <v>0</v>
      </c>
    </row>
    <row r="26" spans="1:32" x14ac:dyDescent="0.15">
      <c r="A26" s="23" t="str">
        <f>'Bureau de vote'!C57</f>
        <v>Hereheretue</v>
      </c>
      <c r="B26" s="83">
        <f>'Bureau de vote'!D57</f>
        <v>3</v>
      </c>
      <c r="C26" s="83">
        <f>'Bureau de vote'!E57</f>
        <v>55</v>
      </c>
      <c r="D26" s="83">
        <f>'Bureau de vote'!F57</f>
        <v>29</v>
      </c>
      <c r="E26" s="83">
        <f>'Bureau de vote'!G57</f>
        <v>26</v>
      </c>
      <c r="F26" s="192">
        <f>'Bureau de vote'!H57</f>
        <v>47.27</v>
      </c>
      <c r="G26" s="83">
        <f>'Bureau de vote'!I57</f>
        <v>0</v>
      </c>
      <c r="H26" s="192">
        <f>'Bureau de vote'!J57</f>
        <v>0</v>
      </c>
      <c r="I26" s="83">
        <f>'Bureau de vote'!K57</f>
        <v>0</v>
      </c>
      <c r="J26" s="90">
        <f>'Bureau de vote'!L57</f>
        <v>26</v>
      </c>
      <c r="K26" s="23">
        <f>'Bureau de vote'!M57</f>
        <v>0</v>
      </c>
      <c r="L26" s="90">
        <f>'Bureau de vote'!N57</f>
        <v>0</v>
      </c>
      <c r="M26" s="23">
        <f>'Bureau de vote'!O57</f>
        <v>3</v>
      </c>
      <c r="N26" s="90">
        <f>'Bureau de vote'!P57</f>
        <v>0</v>
      </c>
      <c r="O26" s="23">
        <f>'Bureau de vote'!Q57</f>
        <v>3</v>
      </c>
      <c r="P26" s="90">
        <f>'Bureau de vote'!R57</f>
        <v>0</v>
      </c>
      <c r="Q26" s="23">
        <f>'Bureau de vote'!S57</f>
        <v>4</v>
      </c>
      <c r="R26" s="90">
        <f>'Bureau de vote'!T57</f>
        <v>0</v>
      </c>
      <c r="S26" s="23">
        <f>'Bureau de vote'!U57</f>
        <v>0</v>
      </c>
      <c r="T26" s="90">
        <f>'Bureau de vote'!V57</f>
        <v>0</v>
      </c>
      <c r="U26" s="23">
        <f>'Bureau de vote'!W57</f>
        <v>2</v>
      </c>
      <c r="V26" s="90">
        <f>'Bureau de vote'!X57</f>
        <v>0</v>
      </c>
      <c r="W26" s="23">
        <f>'Bureau de vote'!Y57</f>
        <v>0</v>
      </c>
      <c r="X26" s="90">
        <f>'Bureau de vote'!Z57</f>
        <v>0</v>
      </c>
      <c r="Y26" s="23">
        <f>'Bureau de vote'!AA57</f>
        <v>0</v>
      </c>
      <c r="Z26" s="90">
        <f>'Bureau de vote'!AB57</f>
        <v>0</v>
      </c>
      <c r="AA26" s="23">
        <f>'Bureau de vote'!AC57</f>
        <v>0</v>
      </c>
      <c r="AB26" s="90">
        <f>'Bureau de vote'!AD57</f>
        <v>0</v>
      </c>
      <c r="AC26" s="23">
        <f>'Bureau de vote'!AE57</f>
        <v>0</v>
      </c>
      <c r="AD26" s="90">
        <f>'Bureau de vote'!AF57</f>
        <v>0</v>
      </c>
      <c r="AE26" s="23">
        <f>'Bureau de vote'!AG57</f>
        <v>14</v>
      </c>
      <c r="AF26" s="90">
        <f>'Bureau de vote'!AH57</f>
        <v>0</v>
      </c>
    </row>
    <row r="27" spans="1:32" x14ac:dyDescent="0.15">
      <c r="A27" s="1" t="str">
        <f>'Bureau de vote'!C58</f>
        <v>HIKUERU</v>
      </c>
      <c r="B27" s="5"/>
      <c r="C27" s="5">
        <f>'Bureau de vote'!E58</f>
        <v>181</v>
      </c>
      <c r="D27" s="5">
        <f>'Bureau de vote'!F58</f>
        <v>114</v>
      </c>
      <c r="E27" s="5">
        <f>'Bureau de vote'!G58</f>
        <v>67</v>
      </c>
      <c r="F27" s="135">
        <f>'Bureau de vote'!H58</f>
        <v>0.37016574585635359</v>
      </c>
      <c r="G27" s="5">
        <f>'Bureau de vote'!I58</f>
        <v>1</v>
      </c>
      <c r="H27" s="135">
        <f>'Bureau de vote'!J58</f>
        <v>5.5248618784530384E-3</v>
      </c>
      <c r="I27" s="5">
        <f>'Bureau de vote'!K58</f>
        <v>2</v>
      </c>
      <c r="J27" s="129">
        <f>'Bureau de vote'!L58</f>
        <v>64</v>
      </c>
      <c r="K27" s="1">
        <f>'Bureau de vote'!M58</f>
        <v>0</v>
      </c>
      <c r="L27" s="137">
        <f>'Bureau de vote'!N58</f>
        <v>0</v>
      </c>
      <c r="M27" s="1">
        <f>'Bureau de vote'!O58</f>
        <v>26</v>
      </c>
      <c r="N27" s="137">
        <f>'Bureau de vote'!P58</f>
        <v>0.40625</v>
      </c>
      <c r="O27" s="1">
        <f>'Bureau de vote'!Q58</f>
        <v>0</v>
      </c>
      <c r="P27" s="137">
        <f>'Bureau de vote'!R58</f>
        <v>0</v>
      </c>
      <c r="Q27" s="1">
        <f>'Bureau de vote'!S58</f>
        <v>0</v>
      </c>
      <c r="R27" s="137">
        <f>'Bureau de vote'!T58</f>
        <v>0</v>
      </c>
      <c r="S27" s="1">
        <f>'Bureau de vote'!U58</f>
        <v>0</v>
      </c>
      <c r="T27" s="137">
        <f>'Bureau de vote'!V58</f>
        <v>0</v>
      </c>
      <c r="U27" s="1">
        <f>'Bureau de vote'!W58</f>
        <v>5</v>
      </c>
      <c r="V27" s="137">
        <f>'Bureau de vote'!X58</f>
        <v>7.8125E-2</v>
      </c>
      <c r="W27" s="1">
        <f>'Bureau de vote'!Y58</f>
        <v>0</v>
      </c>
      <c r="X27" s="137">
        <f>'Bureau de vote'!Z58</f>
        <v>0</v>
      </c>
      <c r="Y27" s="1">
        <f>'Bureau de vote'!AA58</f>
        <v>0</v>
      </c>
      <c r="Z27" s="137">
        <f>'Bureau de vote'!AB58</f>
        <v>0</v>
      </c>
      <c r="AA27" s="1">
        <f>'Bureau de vote'!AC58</f>
        <v>0</v>
      </c>
      <c r="AB27" s="137">
        <f>'Bureau de vote'!AD58</f>
        <v>0</v>
      </c>
      <c r="AC27" s="1">
        <f>'Bureau de vote'!AE58</f>
        <v>0</v>
      </c>
      <c r="AD27" s="137">
        <f>'Bureau de vote'!AF58</f>
        <v>0</v>
      </c>
      <c r="AE27" s="1">
        <f>'Bureau de vote'!AG58</f>
        <v>33</v>
      </c>
      <c r="AF27" s="137">
        <f>'Bureau de vote'!AH58</f>
        <v>0.515625</v>
      </c>
    </row>
    <row r="28" spans="1:32" x14ac:dyDescent="0.15">
      <c r="A28" s="23" t="str">
        <f>'Bureau de vote'!C59</f>
        <v>Hikueru</v>
      </c>
      <c r="B28" s="83">
        <f>'Bureau de vote'!D59</f>
        <v>1</v>
      </c>
      <c r="C28" s="83">
        <f>'Bureau de vote'!E59</f>
        <v>112</v>
      </c>
      <c r="D28" s="83">
        <f>'Bureau de vote'!F59</f>
        <v>75</v>
      </c>
      <c r="E28" s="83">
        <f>'Bureau de vote'!G59</f>
        <v>37</v>
      </c>
      <c r="F28" s="192">
        <f>'Bureau de vote'!H59</f>
        <v>33.04</v>
      </c>
      <c r="G28" s="83">
        <f>'Bureau de vote'!I59</f>
        <v>0</v>
      </c>
      <c r="H28" s="192">
        <f>'Bureau de vote'!J59</f>
        <v>0</v>
      </c>
      <c r="I28" s="83">
        <f>'Bureau de vote'!K59</f>
        <v>1</v>
      </c>
      <c r="J28" s="90">
        <f>'Bureau de vote'!L59</f>
        <v>36</v>
      </c>
      <c r="K28" s="23">
        <f>'Bureau de vote'!M59</f>
        <v>0</v>
      </c>
      <c r="L28" s="90">
        <f>'Bureau de vote'!N59</f>
        <v>0</v>
      </c>
      <c r="M28" s="23">
        <f>'Bureau de vote'!O59</f>
        <v>16</v>
      </c>
      <c r="N28" s="90">
        <f>'Bureau de vote'!P59</f>
        <v>0</v>
      </c>
      <c r="O28" s="23">
        <f>'Bureau de vote'!Q59</f>
        <v>0</v>
      </c>
      <c r="P28" s="90">
        <f>'Bureau de vote'!R59</f>
        <v>0</v>
      </c>
      <c r="Q28" s="23">
        <f>'Bureau de vote'!S59</f>
        <v>0</v>
      </c>
      <c r="R28" s="90">
        <f>'Bureau de vote'!T59</f>
        <v>0</v>
      </c>
      <c r="S28" s="23">
        <f>'Bureau de vote'!U59</f>
        <v>0</v>
      </c>
      <c r="T28" s="90">
        <f>'Bureau de vote'!V59</f>
        <v>0</v>
      </c>
      <c r="U28" s="23">
        <f>'Bureau de vote'!W59</f>
        <v>5</v>
      </c>
      <c r="V28" s="90">
        <f>'Bureau de vote'!X59</f>
        <v>0</v>
      </c>
      <c r="W28" s="23">
        <f>'Bureau de vote'!Y59</f>
        <v>0</v>
      </c>
      <c r="X28" s="90">
        <f>'Bureau de vote'!Z59</f>
        <v>0</v>
      </c>
      <c r="Y28" s="23">
        <f>'Bureau de vote'!AA59</f>
        <v>0</v>
      </c>
      <c r="Z28" s="90">
        <f>'Bureau de vote'!AB59</f>
        <v>0</v>
      </c>
      <c r="AA28" s="23">
        <f>'Bureau de vote'!AC59</f>
        <v>0</v>
      </c>
      <c r="AB28" s="90">
        <f>'Bureau de vote'!AD59</f>
        <v>0</v>
      </c>
      <c r="AC28" s="23">
        <f>'Bureau de vote'!AE59</f>
        <v>0</v>
      </c>
      <c r="AD28" s="90">
        <f>'Bureau de vote'!AF59</f>
        <v>0</v>
      </c>
      <c r="AE28" s="23">
        <f>'Bureau de vote'!AG59</f>
        <v>15</v>
      </c>
      <c r="AF28" s="90">
        <f>'Bureau de vote'!AH59</f>
        <v>0</v>
      </c>
    </row>
    <row r="29" spans="1:32" x14ac:dyDescent="0.15">
      <c r="A29" s="23" t="str">
        <f>'Bureau de vote'!C60</f>
        <v>Marokau</v>
      </c>
      <c r="B29" s="83">
        <f>'Bureau de vote'!D60</f>
        <v>2</v>
      </c>
      <c r="C29" s="83">
        <f>'Bureau de vote'!E60</f>
        <v>69</v>
      </c>
      <c r="D29" s="83">
        <f>'Bureau de vote'!F60</f>
        <v>39</v>
      </c>
      <c r="E29" s="83">
        <f>'Bureau de vote'!G60</f>
        <v>30</v>
      </c>
      <c r="F29" s="192">
        <f>'Bureau de vote'!H60</f>
        <v>43.48</v>
      </c>
      <c r="G29" s="83">
        <f>'Bureau de vote'!I60</f>
        <v>1</v>
      </c>
      <c r="H29" s="192">
        <f>'Bureau de vote'!J60</f>
        <v>0</v>
      </c>
      <c r="I29" s="83">
        <f>'Bureau de vote'!K60</f>
        <v>1</v>
      </c>
      <c r="J29" s="90">
        <f>'Bureau de vote'!L60</f>
        <v>28</v>
      </c>
      <c r="K29" s="23">
        <f>'Bureau de vote'!M60</f>
        <v>0</v>
      </c>
      <c r="L29" s="90">
        <f>'Bureau de vote'!N60</f>
        <v>0</v>
      </c>
      <c r="M29" s="23">
        <f>'Bureau de vote'!O60</f>
        <v>10</v>
      </c>
      <c r="N29" s="90">
        <f>'Bureau de vote'!P60</f>
        <v>0</v>
      </c>
      <c r="O29" s="23">
        <f>'Bureau de vote'!Q60</f>
        <v>0</v>
      </c>
      <c r="P29" s="90">
        <f>'Bureau de vote'!R60</f>
        <v>0</v>
      </c>
      <c r="Q29" s="23">
        <f>'Bureau de vote'!S60</f>
        <v>0</v>
      </c>
      <c r="R29" s="90">
        <f>'Bureau de vote'!T60</f>
        <v>0</v>
      </c>
      <c r="S29" s="23">
        <f>'Bureau de vote'!U60</f>
        <v>0</v>
      </c>
      <c r="T29" s="90">
        <f>'Bureau de vote'!V60</f>
        <v>0</v>
      </c>
      <c r="U29" s="23">
        <f>'Bureau de vote'!W60</f>
        <v>0</v>
      </c>
      <c r="V29" s="90">
        <f>'Bureau de vote'!X60</f>
        <v>0</v>
      </c>
      <c r="W29" s="23">
        <f>'Bureau de vote'!Y60</f>
        <v>0</v>
      </c>
      <c r="X29" s="90">
        <f>'Bureau de vote'!Z60</f>
        <v>0</v>
      </c>
      <c r="Y29" s="23">
        <f>'Bureau de vote'!AA60</f>
        <v>0</v>
      </c>
      <c r="Z29" s="90">
        <f>'Bureau de vote'!AB60</f>
        <v>0</v>
      </c>
      <c r="AA29" s="23">
        <f>'Bureau de vote'!AC60</f>
        <v>0</v>
      </c>
      <c r="AB29" s="90">
        <f>'Bureau de vote'!AD60</f>
        <v>0</v>
      </c>
      <c r="AC29" s="23">
        <f>'Bureau de vote'!AE60</f>
        <v>0</v>
      </c>
      <c r="AD29" s="90">
        <f>'Bureau de vote'!AF60</f>
        <v>0</v>
      </c>
      <c r="AE29" s="23">
        <f>'Bureau de vote'!AG60</f>
        <v>18</v>
      </c>
      <c r="AF29" s="90">
        <f>'Bureau de vote'!AH60</f>
        <v>0</v>
      </c>
    </row>
    <row r="30" spans="1:32" x14ac:dyDescent="0.15">
      <c r="A30" s="1" t="str">
        <f>'Bureau de vote'!C100</f>
        <v>MAKEMO</v>
      </c>
      <c r="B30" s="5"/>
      <c r="C30" s="5">
        <f>'Bureau de vote'!E100</f>
        <v>1226</v>
      </c>
      <c r="D30" s="5">
        <f>'Bureau de vote'!F100</f>
        <v>536</v>
      </c>
      <c r="E30" s="5">
        <f>'Bureau de vote'!G100</f>
        <v>690</v>
      </c>
      <c r="F30" s="135">
        <f>'Bureau de vote'!H100</f>
        <v>0.56280587275693317</v>
      </c>
      <c r="G30" s="5">
        <f>'Bureau de vote'!I100</f>
        <v>8</v>
      </c>
      <c r="H30" s="135">
        <f>'Bureau de vote'!J100</f>
        <v>6.5252854812398045E-3</v>
      </c>
      <c r="I30" s="5">
        <f>'Bureau de vote'!K100</f>
        <v>18</v>
      </c>
      <c r="J30" s="129">
        <f>'Bureau de vote'!L100</f>
        <v>664</v>
      </c>
      <c r="K30" s="1">
        <f>'Bureau de vote'!M100</f>
        <v>11</v>
      </c>
      <c r="L30" s="137">
        <f>'Bureau de vote'!N100</f>
        <v>1.6566265060240965E-2</v>
      </c>
      <c r="M30" s="1">
        <f>'Bureau de vote'!O100</f>
        <v>273</v>
      </c>
      <c r="N30" s="137">
        <f>'Bureau de vote'!P100</f>
        <v>0.41114457831325302</v>
      </c>
      <c r="O30" s="1">
        <f>'Bureau de vote'!Q100</f>
        <v>18</v>
      </c>
      <c r="P30" s="137">
        <f>'Bureau de vote'!R100</f>
        <v>2.710843373493976E-2</v>
      </c>
      <c r="Q30" s="1">
        <f>'Bureau de vote'!S100</f>
        <v>13</v>
      </c>
      <c r="R30" s="137">
        <f>'Bureau de vote'!T100</f>
        <v>1.9578313253012049E-2</v>
      </c>
      <c r="S30" s="1">
        <f>'Bureau de vote'!U100</f>
        <v>0</v>
      </c>
      <c r="T30" s="137">
        <f>'Bureau de vote'!V100</f>
        <v>0</v>
      </c>
      <c r="U30" s="1">
        <f>'Bureau de vote'!W100</f>
        <v>8</v>
      </c>
      <c r="V30" s="137">
        <f>'Bureau de vote'!X100</f>
        <v>1.2048192771084338E-2</v>
      </c>
      <c r="W30" s="1">
        <f>'Bureau de vote'!Y100</f>
        <v>0</v>
      </c>
      <c r="X30" s="137">
        <f>'Bureau de vote'!Z100</f>
        <v>0</v>
      </c>
      <c r="Y30" s="1">
        <f>'Bureau de vote'!AA100</f>
        <v>1</v>
      </c>
      <c r="Z30" s="137">
        <f>'Bureau de vote'!AB100</f>
        <v>1.5060240963855422E-3</v>
      </c>
      <c r="AA30" s="1">
        <f>'Bureau de vote'!AC100</f>
        <v>12</v>
      </c>
      <c r="AB30" s="137">
        <f>'Bureau de vote'!AD100</f>
        <v>1.8072289156626505E-2</v>
      </c>
      <c r="AC30" s="1">
        <f>'Bureau de vote'!AE100</f>
        <v>7</v>
      </c>
      <c r="AD30" s="137">
        <f>'Bureau de vote'!AF100</f>
        <v>1.0542168674698794E-2</v>
      </c>
      <c r="AE30" s="1">
        <f>'Bureau de vote'!AG100</f>
        <v>321</v>
      </c>
      <c r="AF30" s="137">
        <f>'Bureau de vote'!AH100</f>
        <v>0.48343373493975905</v>
      </c>
    </row>
    <row r="31" spans="1:32" x14ac:dyDescent="0.15">
      <c r="A31" s="23" t="str">
        <f>'Bureau de vote'!C101</f>
        <v>Makemo</v>
      </c>
      <c r="B31" s="83">
        <f>'Bureau de vote'!D101</f>
        <v>1</v>
      </c>
      <c r="C31" s="83">
        <f>'Bureau de vote'!E101</f>
        <v>626</v>
      </c>
      <c r="D31" s="83">
        <f>'Bureau de vote'!F101</f>
        <v>208</v>
      </c>
      <c r="E31" s="83">
        <f>'Bureau de vote'!G101</f>
        <v>418</v>
      </c>
      <c r="F31" s="192">
        <f>'Bureau de vote'!H101</f>
        <v>66.77</v>
      </c>
      <c r="G31" s="83">
        <f>'Bureau de vote'!I101</f>
        <v>8</v>
      </c>
      <c r="H31" s="192">
        <f>'Bureau de vote'!J101</f>
        <v>0</v>
      </c>
      <c r="I31" s="83">
        <f>'Bureau de vote'!K101</f>
        <v>7</v>
      </c>
      <c r="J31" s="90">
        <f>'Bureau de vote'!L101</f>
        <v>403</v>
      </c>
      <c r="K31" s="23">
        <f>'Bureau de vote'!M101</f>
        <v>5</v>
      </c>
      <c r="L31" s="90">
        <f>'Bureau de vote'!N101</f>
        <v>0</v>
      </c>
      <c r="M31" s="23">
        <f>'Bureau de vote'!O101</f>
        <v>83</v>
      </c>
      <c r="N31" s="90">
        <f>'Bureau de vote'!P101</f>
        <v>0</v>
      </c>
      <c r="O31" s="23">
        <f>'Bureau de vote'!Q101</f>
        <v>14</v>
      </c>
      <c r="P31" s="90">
        <f>'Bureau de vote'!R101</f>
        <v>0</v>
      </c>
      <c r="Q31" s="23">
        <f>'Bureau de vote'!S101</f>
        <v>9</v>
      </c>
      <c r="R31" s="90">
        <f>'Bureau de vote'!T101</f>
        <v>0</v>
      </c>
      <c r="S31" s="23">
        <f>'Bureau de vote'!U101</f>
        <v>0</v>
      </c>
      <c r="T31" s="90">
        <f>'Bureau de vote'!V101</f>
        <v>0</v>
      </c>
      <c r="U31" s="23">
        <f>'Bureau de vote'!W101</f>
        <v>7</v>
      </c>
      <c r="V31" s="90">
        <f>'Bureau de vote'!X101</f>
        <v>0</v>
      </c>
      <c r="W31" s="23">
        <f>'Bureau de vote'!Y101</f>
        <v>0</v>
      </c>
      <c r="X31" s="90">
        <f>'Bureau de vote'!Z101</f>
        <v>0</v>
      </c>
      <c r="Y31" s="23">
        <f>'Bureau de vote'!AA101</f>
        <v>1</v>
      </c>
      <c r="Z31" s="90">
        <f>'Bureau de vote'!AB101</f>
        <v>0</v>
      </c>
      <c r="AA31" s="23">
        <f>'Bureau de vote'!AC101</f>
        <v>11</v>
      </c>
      <c r="AB31" s="90">
        <f>'Bureau de vote'!AD101</f>
        <v>0</v>
      </c>
      <c r="AC31" s="23">
        <f>'Bureau de vote'!AE101</f>
        <v>5</v>
      </c>
      <c r="AD31" s="90">
        <f>'Bureau de vote'!AF101</f>
        <v>0</v>
      </c>
      <c r="AE31" s="23">
        <f>'Bureau de vote'!AG101</f>
        <v>268</v>
      </c>
      <c r="AF31" s="90">
        <f>'Bureau de vote'!AH101</f>
        <v>0</v>
      </c>
    </row>
    <row r="32" spans="1:32" x14ac:dyDescent="0.15">
      <c r="A32" s="23" t="str">
        <f>'Bureau de vote'!C102</f>
        <v>Katiu</v>
      </c>
      <c r="B32" s="83">
        <f>'Bureau de vote'!D102</f>
        <v>2</v>
      </c>
      <c r="C32" s="83">
        <f>'Bureau de vote'!E102</f>
        <v>212</v>
      </c>
      <c r="D32" s="83">
        <f>'Bureau de vote'!F102</f>
        <v>111</v>
      </c>
      <c r="E32" s="83">
        <f>'Bureau de vote'!G102</f>
        <v>101</v>
      </c>
      <c r="F32" s="192">
        <f>'Bureau de vote'!H102</f>
        <v>47.64</v>
      </c>
      <c r="G32" s="83">
        <f>'Bureau de vote'!I102</f>
        <v>0</v>
      </c>
      <c r="H32" s="192">
        <f>'Bureau de vote'!J102</f>
        <v>0</v>
      </c>
      <c r="I32" s="83">
        <f>'Bureau de vote'!K102</f>
        <v>1</v>
      </c>
      <c r="J32" s="90">
        <f>'Bureau de vote'!L102</f>
        <v>100</v>
      </c>
      <c r="K32" s="23">
        <f>'Bureau de vote'!M102</f>
        <v>2</v>
      </c>
      <c r="L32" s="90">
        <f>'Bureau de vote'!N102</f>
        <v>0</v>
      </c>
      <c r="M32" s="23">
        <f>'Bureau de vote'!O102</f>
        <v>65</v>
      </c>
      <c r="N32" s="90">
        <f>'Bureau de vote'!P102</f>
        <v>0</v>
      </c>
      <c r="O32" s="23">
        <f>'Bureau de vote'!Q102</f>
        <v>1</v>
      </c>
      <c r="P32" s="90">
        <f>'Bureau de vote'!R102</f>
        <v>0</v>
      </c>
      <c r="Q32" s="23">
        <f>'Bureau de vote'!S102</f>
        <v>2</v>
      </c>
      <c r="R32" s="90">
        <f>'Bureau de vote'!T102</f>
        <v>0</v>
      </c>
      <c r="S32" s="23">
        <f>'Bureau de vote'!U102</f>
        <v>0</v>
      </c>
      <c r="T32" s="90">
        <f>'Bureau de vote'!V102</f>
        <v>0</v>
      </c>
      <c r="U32" s="23">
        <f>'Bureau de vote'!W102</f>
        <v>1</v>
      </c>
      <c r="V32" s="90">
        <f>'Bureau de vote'!X102</f>
        <v>0</v>
      </c>
      <c r="W32" s="23">
        <f>'Bureau de vote'!Y102</f>
        <v>0</v>
      </c>
      <c r="X32" s="90">
        <f>'Bureau de vote'!Z102</f>
        <v>0</v>
      </c>
      <c r="Y32" s="23">
        <f>'Bureau de vote'!AA102</f>
        <v>0</v>
      </c>
      <c r="Z32" s="90">
        <f>'Bureau de vote'!AB102</f>
        <v>0</v>
      </c>
      <c r="AA32" s="23">
        <f>'Bureau de vote'!AC102</f>
        <v>0</v>
      </c>
      <c r="AB32" s="90">
        <f>'Bureau de vote'!AD102</f>
        <v>0</v>
      </c>
      <c r="AC32" s="23">
        <f>'Bureau de vote'!AE102</f>
        <v>0</v>
      </c>
      <c r="AD32" s="90">
        <f>'Bureau de vote'!AF102</f>
        <v>0</v>
      </c>
      <c r="AE32" s="23">
        <f>'Bureau de vote'!AG102</f>
        <v>29</v>
      </c>
      <c r="AF32" s="90">
        <f>'Bureau de vote'!AH102</f>
        <v>0</v>
      </c>
    </row>
    <row r="33" spans="1:32" x14ac:dyDescent="0.15">
      <c r="A33" s="23" t="str">
        <f>'Bureau de vote'!C103</f>
        <v>Taenga</v>
      </c>
      <c r="B33" s="83">
        <f>'Bureau de vote'!D103</f>
        <v>3</v>
      </c>
      <c r="C33" s="83">
        <f>'Bureau de vote'!E103</f>
        <v>88</v>
      </c>
      <c r="D33" s="83">
        <f>'Bureau de vote'!F103</f>
        <v>39</v>
      </c>
      <c r="E33" s="83">
        <f>'Bureau de vote'!G103</f>
        <v>49</v>
      </c>
      <c r="F33" s="192">
        <f>'Bureau de vote'!H103</f>
        <v>55.68</v>
      </c>
      <c r="G33" s="83">
        <f>'Bureau de vote'!I103</f>
        <v>0</v>
      </c>
      <c r="H33" s="192">
        <f>'Bureau de vote'!J103</f>
        <v>0</v>
      </c>
      <c r="I33" s="83">
        <f>'Bureau de vote'!K103</f>
        <v>3</v>
      </c>
      <c r="J33" s="90">
        <f>'Bureau de vote'!L103</f>
        <v>46</v>
      </c>
      <c r="K33" s="23">
        <f>'Bureau de vote'!M103</f>
        <v>0</v>
      </c>
      <c r="L33" s="90">
        <f>'Bureau de vote'!N103</f>
        <v>0</v>
      </c>
      <c r="M33" s="23">
        <f>'Bureau de vote'!O103</f>
        <v>33</v>
      </c>
      <c r="N33" s="90">
        <f>'Bureau de vote'!P103</f>
        <v>0</v>
      </c>
      <c r="O33" s="23">
        <f>'Bureau de vote'!Q103</f>
        <v>1</v>
      </c>
      <c r="P33" s="90">
        <f>'Bureau de vote'!R103</f>
        <v>0</v>
      </c>
      <c r="Q33" s="23">
        <f>'Bureau de vote'!S103</f>
        <v>0</v>
      </c>
      <c r="R33" s="90">
        <f>'Bureau de vote'!T103</f>
        <v>0</v>
      </c>
      <c r="S33" s="23">
        <f>'Bureau de vote'!U103</f>
        <v>0</v>
      </c>
      <c r="T33" s="90">
        <f>'Bureau de vote'!V103</f>
        <v>0</v>
      </c>
      <c r="U33" s="23">
        <f>'Bureau de vote'!W103</f>
        <v>0</v>
      </c>
      <c r="V33" s="90">
        <f>'Bureau de vote'!X103</f>
        <v>0</v>
      </c>
      <c r="W33" s="23">
        <f>'Bureau de vote'!Y103</f>
        <v>0</v>
      </c>
      <c r="X33" s="90">
        <f>'Bureau de vote'!Z103</f>
        <v>0</v>
      </c>
      <c r="Y33" s="23">
        <f>'Bureau de vote'!AA103</f>
        <v>0</v>
      </c>
      <c r="Z33" s="90">
        <f>'Bureau de vote'!AB103</f>
        <v>0</v>
      </c>
      <c r="AA33" s="23">
        <f>'Bureau de vote'!AC103</f>
        <v>1</v>
      </c>
      <c r="AB33" s="90">
        <f>'Bureau de vote'!AD103</f>
        <v>0</v>
      </c>
      <c r="AC33" s="23">
        <f>'Bureau de vote'!AE103</f>
        <v>0</v>
      </c>
      <c r="AD33" s="90">
        <f>'Bureau de vote'!AF103</f>
        <v>0</v>
      </c>
      <c r="AE33" s="23">
        <f>'Bureau de vote'!AG103</f>
        <v>11</v>
      </c>
      <c r="AF33" s="90">
        <f>'Bureau de vote'!AH103</f>
        <v>0</v>
      </c>
    </row>
    <row r="34" spans="1:32" x14ac:dyDescent="0.15">
      <c r="A34" s="23" t="str">
        <f>'Bureau de vote'!C104</f>
        <v>Takume</v>
      </c>
      <c r="B34" s="83">
        <f>'Bureau de vote'!D104</f>
        <v>4</v>
      </c>
      <c r="C34" s="83">
        <f>'Bureau de vote'!E104</f>
        <v>112</v>
      </c>
      <c r="D34" s="83">
        <f>'Bureau de vote'!F104</f>
        <v>61</v>
      </c>
      <c r="E34" s="83">
        <f>'Bureau de vote'!G104</f>
        <v>51</v>
      </c>
      <c r="F34" s="192">
        <f>'Bureau de vote'!H104</f>
        <v>45.54</v>
      </c>
      <c r="G34" s="83">
        <f>'Bureau de vote'!I104</f>
        <v>0</v>
      </c>
      <c r="H34" s="192">
        <f>'Bureau de vote'!J104</f>
        <v>0</v>
      </c>
      <c r="I34" s="83">
        <f>'Bureau de vote'!K104</f>
        <v>3</v>
      </c>
      <c r="J34" s="90">
        <f>'Bureau de vote'!L104</f>
        <v>48</v>
      </c>
      <c r="K34" s="23">
        <f>'Bureau de vote'!M104</f>
        <v>0</v>
      </c>
      <c r="L34" s="90">
        <f>'Bureau de vote'!N104</f>
        <v>0</v>
      </c>
      <c r="M34" s="23">
        <f>'Bureau de vote'!O104</f>
        <v>35</v>
      </c>
      <c r="N34" s="90">
        <f>'Bureau de vote'!P104</f>
        <v>0</v>
      </c>
      <c r="O34" s="23">
        <f>'Bureau de vote'!Q104</f>
        <v>1</v>
      </c>
      <c r="P34" s="90">
        <f>'Bureau de vote'!R104</f>
        <v>0</v>
      </c>
      <c r="Q34" s="23">
        <f>'Bureau de vote'!S104</f>
        <v>0</v>
      </c>
      <c r="R34" s="90">
        <f>'Bureau de vote'!T104</f>
        <v>0</v>
      </c>
      <c r="S34" s="23">
        <f>'Bureau de vote'!U104</f>
        <v>0</v>
      </c>
      <c r="T34" s="90">
        <f>'Bureau de vote'!V104</f>
        <v>0</v>
      </c>
      <c r="U34" s="23">
        <f>'Bureau de vote'!W104</f>
        <v>0</v>
      </c>
      <c r="V34" s="90">
        <f>'Bureau de vote'!X104</f>
        <v>0</v>
      </c>
      <c r="W34" s="23">
        <f>'Bureau de vote'!Y104</f>
        <v>0</v>
      </c>
      <c r="X34" s="90">
        <f>'Bureau de vote'!Z104</f>
        <v>0</v>
      </c>
      <c r="Y34" s="23">
        <f>'Bureau de vote'!AA104</f>
        <v>0</v>
      </c>
      <c r="Z34" s="90">
        <f>'Bureau de vote'!AB104</f>
        <v>0</v>
      </c>
      <c r="AA34" s="23">
        <f>'Bureau de vote'!AC104</f>
        <v>0</v>
      </c>
      <c r="AB34" s="90">
        <f>'Bureau de vote'!AD104</f>
        <v>0</v>
      </c>
      <c r="AC34" s="23">
        <f>'Bureau de vote'!AE104</f>
        <v>0</v>
      </c>
      <c r="AD34" s="90">
        <f>'Bureau de vote'!AF104</f>
        <v>0</v>
      </c>
      <c r="AE34" s="23">
        <f>'Bureau de vote'!AG104</f>
        <v>12</v>
      </c>
      <c r="AF34" s="90">
        <f>'Bureau de vote'!AH104</f>
        <v>0</v>
      </c>
    </row>
    <row r="35" spans="1:32" x14ac:dyDescent="0.15">
      <c r="A35" s="23" t="str">
        <f>'Bureau de vote'!C105</f>
        <v>Raroia</v>
      </c>
      <c r="B35" s="83">
        <f>'Bureau de vote'!D105</f>
        <v>5</v>
      </c>
      <c r="C35" s="83">
        <f>'Bureau de vote'!E105</f>
        <v>188</v>
      </c>
      <c r="D35" s="83">
        <f>'Bureau de vote'!F105</f>
        <v>117</v>
      </c>
      <c r="E35" s="83">
        <f>'Bureau de vote'!G105</f>
        <v>71</v>
      </c>
      <c r="F35" s="192">
        <f>'Bureau de vote'!H105</f>
        <v>37.770000000000003</v>
      </c>
      <c r="G35" s="83">
        <f>'Bureau de vote'!I105</f>
        <v>0</v>
      </c>
      <c r="H35" s="192">
        <f>'Bureau de vote'!J105</f>
        <v>0</v>
      </c>
      <c r="I35" s="83">
        <f>'Bureau de vote'!K105</f>
        <v>4</v>
      </c>
      <c r="J35" s="90">
        <f>'Bureau de vote'!L105</f>
        <v>67</v>
      </c>
      <c r="K35" s="23">
        <f>'Bureau de vote'!M105</f>
        <v>4</v>
      </c>
      <c r="L35" s="90">
        <f>'Bureau de vote'!N105</f>
        <v>0</v>
      </c>
      <c r="M35" s="23">
        <f>'Bureau de vote'!O105</f>
        <v>57</v>
      </c>
      <c r="N35" s="90">
        <f>'Bureau de vote'!P105</f>
        <v>0</v>
      </c>
      <c r="O35" s="23">
        <f>'Bureau de vote'!Q105</f>
        <v>1</v>
      </c>
      <c r="P35" s="90">
        <f>'Bureau de vote'!R105</f>
        <v>0</v>
      </c>
      <c r="Q35" s="23">
        <f>'Bureau de vote'!S105</f>
        <v>2</v>
      </c>
      <c r="R35" s="90">
        <f>'Bureau de vote'!T105</f>
        <v>0</v>
      </c>
      <c r="S35" s="23">
        <f>'Bureau de vote'!U105</f>
        <v>0</v>
      </c>
      <c r="T35" s="90">
        <f>'Bureau de vote'!V105</f>
        <v>0</v>
      </c>
      <c r="U35" s="23">
        <f>'Bureau de vote'!W105</f>
        <v>0</v>
      </c>
      <c r="V35" s="90">
        <f>'Bureau de vote'!X105</f>
        <v>0</v>
      </c>
      <c r="W35" s="23">
        <f>'Bureau de vote'!Y105</f>
        <v>0</v>
      </c>
      <c r="X35" s="90">
        <f>'Bureau de vote'!Z105</f>
        <v>0</v>
      </c>
      <c r="Y35" s="23">
        <f>'Bureau de vote'!AA105</f>
        <v>0</v>
      </c>
      <c r="Z35" s="90">
        <f>'Bureau de vote'!AB105</f>
        <v>0</v>
      </c>
      <c r="AA35" s="23">
        <f>'Bureau de vote'!AC105</f>
        <v>0</v>
      </c>
      <c r="AB35" s="90">
        <f>'Bureau de vote'!AD105</f>
        <v>0</v>
      </c>
      <c r="AC35" s="23">
        <f>'Bureau de vote'!AE105</f>
        <v>2</v>
      </c>
      <c r="AD35" s="90">
        <f>'Bureau de vote'!AF105</f>
        <v>0</v>
      </c>
      <c r="AE35" s="23">
        <f>'Bureau de vote'!AG105</f>
        <v>1</v>
      </c>
      <c r="AF35" s="90">
        <f>'Bureau de vote'!AH105</f>
        <v>0</v>
      </c>
    </row>
    <row r="36" spans="1:32" x14ac:dyDescent="0.15">
      <c r="A36" s="1" t="str">
        <f>'Bureau de vote'!C106</f>
        <v>MANIHI</v>
      </c>
      <c r="B36" s="5"/>
      <c r="C36" s="5">
        <f>'Bureau de vote'!E106</f>
        <v>987</v>
      </c>
      <c r="D36" s="5">
        <f>'Bureau de vote'!F106</f>
        <v>543</v>
      </c>
      <c r="E36" s="5">
        <f>'Bureau de vote'!G106</f>
        <v>444</v>
      </c>
      <c r="F36" s="135">
        <f>'Bureau de vote'!H106</f>
        <v>0.44984802431610943</v>
      </c>
      <c r="G36" s="5">
        <f>'Bureau de vote'!I106</f>
        <v>2</v>
      </c>
      <c r="H36" s="135">
        <f>'Bureau de vote'!J106</f>
        <v>2.0263424518743669E-3</v>
      </c>
      <c r="I36" s="5">
        <f>'Bureau de vote'!K106</f>
        <v>4</v>
      </c>
      <c r="J36" s="129">
        <f>'Bureau de vote'!L106</f>
        <v>438</v>
      </c>
      <c r="K36" s="1">
        <f>'Bureau de vote'!M106</f>
        <v>2</v>
      </c>
      <c r="L36" s="137">
        <f>'Bureau de vote'!N106</f>
        <v>4.5662100456621002E-3</v>
      </c>
      <c r="M36" s="1">
        <f>'Bureau de vote'!O106</f>
        <v>173</v>
      </c>
      <c r="N36" s="137">
        <f>'Bureau de vote'!P106</f>
        <v>0.3949771689497717</v>
      </c>
      <c r="O36" s="1">
        <f>'Bureau de vote'!Q106</f>
        <v>44</v>
      </c>
      <c r="P36" s="137">
        <f>'Bureau de vote'!R106</f>
        <v>0.1004566210045662</v>
      </c>
      <c r="Q36" s="1">
        <f>'Bureau de vote'!S106</f>
        <v>4</v>
      </c>
      <c r="R36" s="137">
        <f>'Bureau de vote'!T106</f>
        <v>9.1324200913242004E-3</v>
      </c>
      <c r="S36" s="1">
        <f>'Bureau de vote'!U106</f>
        <v>7</v>
      </c>
      <c r="T36" s="137">
        <f>'Bureau de vote'!V106</f>
        <v>1.5981735159817351E-2</v>
      </c>
      <c r="U36" s="1">
        <f>'Bureau de vote'!W106</f>
        <v>2</v>
      </c>
      <c r="V36" s="137">
        <f>'Bureau de vote'!X106</f>
        <v>4.5662100456621002E-3</v>
      </c>
      <c r="W36" s="1">
        <f>'Bureau de vote'!Y106</f>
        <v>0</v>
      </c>
      <c r="X36" s="137">
        <f>'Bureau de vote'!Z106</f>
        <v>0</v>
      </c>
      <c r="Y36" s="1">
        <f>'Bureau de vote'!AA106</f>
        <v>0</v>
      </c>
      <c r="Z36" s="137">
        <f>'Bureau de vote'!AB106</f>
        <v>0</v>
      </c>
      <c r="AA36" s="1">
        <f>'Bureau de vote'!AC106</f>
        <v>12</v>
      </c>
      <c r="AB36" s="137">
        <f>'Bureau de vote'!AD106</f>
        <v>2.7397260273972601E-2</v>
      </c>
      <c r="AC36" s="1">
        <f>'Bureau de vote'!AE106</f>
        <v>0</v>
      </c>
      <c r="AD36" s="137">
        <f>'Bureau de vote'!AF106</f>
        <v>0</v>
      </c>
      <c r="AE36" s="1">
        <f>'Bureau de vote'!AG106</f>
        <v>194</v>
      </c>
      <c r="AF36" s="137">
        <f>'Bureau de vote'!AH106</f>
        <v>0.44292237442922372</v>
      </c>
    </row>
    <row r="37" spans="1:32" x14ac:dyDescent="0.15">
      <c r="A37" s="23" t="str">
        <f>'Bureau de vote'!C107</f>
        <v>Manihi</v>
      </c>
      <c r="B37" s="83">
        <f>'Bureau de vote'!D107</f>
        <v>1</v>
      </c>
      <c r="C37" s="83">
        <f>'Bureau de vote'!E107</f>
        <v>562</v>
      </c>
      <c r="D37" s="83">
        <f>'Bureau de vote'!F107</f>
        <v>262</v>
      </c>
      <c r="E37" s="83">
        <f>'Bureau de vote'!G107</f>
        <v>300</v>
      </c>
      <c r="F37" s="192">
        <f>'Bureau de vote'!H107</f>
        <v>53.38</v>
      </c>
      <c r="G37" s="83">
        <f>'Bureau de vote'!I107</f>
        <v>2</v>
      </c>
      <c r="H37" s="192">
        <f>'Bureau de vote'!J107</f>
        <v>0</v>
      </c>
      <c r="I37" s="83">
        <f>'Bureau de vote'!K107</f>
        <v>3</v>
      </c>
      <c r="J37" s="90">
        <f>'Bureau de vote'!L107</f>
        <v>295</v>
      </c>
      <c r="K37" s="23">
        <f>'Bureau de vote'!M107</f>
        <v>1</v>
      </c>
      <c r="L37" s="90">
        <f>'Bureau de vote'!N107</f>
        <v>0</v>
      </c>
      <c r="M37" s="23">
        <f>'Bureau de vote'!O107</f>
        <v>112</v>
      </c>
      <c r="N37" s="90">
        <f>'Bureau de vote'!P107</f>
        <v>0</v>
      </c>
      <c r="O37" s="23">
        <f>'Bureau de vote'!Q107</f>
        <v>18</v>
      </c>
      <c r="P37" s="90">
        <f>'Bureau de vote'!R107</f>
        <v>0</v>
      </c>
      <c r="Q37" s="23">
        <f>'Bureau de vote'!S107</f>
        <v>2</v>
      </c>
      <c r="R37" s="90">
        <f>'Bureau de vote'!T107</f>
        <v>0</v>
      </c>
      <c r="S37" s="23">
        <f>'Bureau de vote'!U107</f>
        <v>1</v>
      </c>
      <c r="T37" s="90">
        <f>'Bureau de vote'!V107</f>
        <v>0</v>
      </c>
      <c r="U37" s="23">
        <f>'Bureau de vote'!W107</f>
        <v>2</v>
      </c>
      <c r="V37" s="90">
        <f>'Bureau de vote'!X107</f>
        <v>0</v>
      </c>
      <c r="W37" s="23">
        <f>'Bureau de vote'!Y107</f>
        <v>0</v>
      </c>
      <c r="X37" s="90">
        <f>'Bureau de vote'!Z107</f>
        <v>0</v>
      </c>
      <c r="Y37" s="23">
        <f>'Bureau de vote'!AA107</f>
        <v>0</v>
      </c>
      <c r="Z37" s="90">
        <f>'Bureau de vote'!AB107</f>
        <v>0</v>
      </c>
      <c r="AA37" s="23">
        <f>'Bureau de vote'!AC107</f>
        <v>2</v>
      </c>
      <c r="AB37" s="90">
        <f>'Bureau de vote'!AD107</f>
        <v>0</v>
      </c>
      <c r="AC37" s="23">
        <f>'Bureau de vote'!AE107</f>
        <v>0</v>
      </c>
      <c r="AD37" s="90">
        <f>'Bureau de vote'!AF107</f>
        <v>0</v>
      </c>
      <c r="AE37" s="23">
        <f>'Bureau de vote'!AG107</f>
        <v>157</v>
      </c>
      <c r="AF37" s="90">
        <f>'Bureau de vote'!AH107</f>
        <v>0</v>
      </c>
    </row>
    <row r="38" spans="1:32" x14ac:dyDescent="0.15">
      <c r="A38" s="23" t="str">
        <f>'Bureau de vote'!C108</f>
        <v>Ahe</v>
      </c>
      <c r="B38" s="83">
        <f>'Bureau de vote'!D108</f>
        <v>2</v>
      </c>
      <c r="C38" s="83">
        <f>'Bureau de vote'!E108</f>
        <v>425</v>
      </c>
      <c r="D38" s="83">
        <f>'Bureau de vote'!F108</f>
        <v>281</v>
      </c>
      <c r="E38" s="83">
        <f>'Bureau de vote'!G108</f>
        <v>144</v>
      </c>
      <c r="F38" s="192">
        <f>'Bureau de vote'!H108</f>
        <v>38.880000000000003</v>
      </c>
      <c r="G38" s="83">
        <f>'Bureau de vote'!I108</f>
        <v>0</v>
      </c>
      <c r="H38" s="192">
        <f>'Bureau de vote'!J108</f>
        <v>0</v>
      </c>
      <c r="I38" s="83">
        <f>'Bureau de vote'!K108</f>
        <v>1</v>
      </c>
      <c r="J38" s="90">
        <f>'Bureau de vote'!L108</f>
        <v>143</v>
      </c>
      <c r="K38" s="23">
        <f>'Bureau de vote'!M108</f>
        <v>1</v>
      </c>
      <c r="L38" s="90">
        <f>'Bureau de vote'!N108</f>
        <v>0</v>
      </c>
      <c r="M38" s="23">
        <f>'Bureau de vote'!O108</f>
        <v>61</v>
      </c>
      <c r="N38" s="90">
        <f>'Bureau de vote'!P108</f>
        <v>0</v>
      </c>
      <c r="O38" s="23">
        <f>'Bureau de vote'!Q108</f>
        <v>26</v>
      </c>
      <c r="P38" s="90">
        <f>'Bureau de vote'!R108</f>
        <v>0</v>
      </c>
      <c r="Q38" s="23">
        <f>'Bureau de vote'!S108</f>
        <v>2</v>
      </c>
      <c r="R38" s="90">
        <f>'Bureau de vote'!T108</f>
        <v>0</v>
      </c>
      <c r="S38" s="23">
        <f>'Bureau de vote'!U108</f>
        <v>6</v>
      </c>
      <c r="T38" s="90">
        <f>'Bureau de vote'!V108</f>
        <v>0</v>
      </c>
      <c r="U38" s="23">
        <f>'Bureau de vote'!W108</f>
        <v>0</v>
      </c>
      <c r="V38" s="90">
        <f>'Bureau de vote'!X108</f>
        <v>0</v>
      </c>
      <c r="W38" s="23">
        <f>'Bureau de vote'!Y108</f>
        <v>0</v>
      </c>
      <c r="X38" s="90">
        <f>'Bureau de vote'!Z108</f>
        <v>0</v>
      </c>
      <c r="Y38" s="23">
        <f>'Bureau de vote'!AA108</f>
        <v>0</v>
      </c>
      <c r="Z38" s="90">
        <f>'Bureau de vote'!AB108</f>
        <v>0</v>
      </c>
      <c r="AA38" s="23">
        <f>'Bureau de vote'!AC108</f>
        <v>10</v>
      </c>
      <c r="AB38" s="90">
        <f>'Bureau de vote'!AD108</f>
        <v>0</v>
      </c>
      <c r="AC38" s="23">
        <f>'Bureau de vote'!AE108</f>
        <v>0</v>
      </c>
      <c r="AD38" s="90">
        <f>'Bureau de vote'!AF108</f>
        <v>0</v>
      </c>
      <c r="AE38" s="23">
        <f>'Bureau de vote'!AG108</f>
        <v>37</v>
      </c>
      <c r="AF38" s="90">
        <f>'Bureau de vote'!AH108</f>
        <v>0</v>
      </c>
    </row>
    <row r="39" spans="1:32" x14ac:dyDescent="0.15">
      <c r="A39" s="1" t="str">
        <f>'Bureau de vote'!C122</f>
        <v>NAPUKA</v>
      </c>
      <c r="B39" s="5"/>
      <c r="C39" s="5">
        <f>'Bureau de vote'!E122</f>
        <v>272</v>
      </c>
      <c r="D39" s="5">
        <f>'Bureau de vote'!F122</f>
        <v>161</v>
      </c>
      <c r="E39" s="5">
        <f>'Bureau de vote'!G122</f>
        <v>111</v>
      </c>
      <c r="F39" s="135">
        <f>'Bureau de vote'!H122</f>
        <v>0.40808823529411764</v>
      </c>
      <c r="G39" s="5">
        <f>'Bureau de vote'!I122</f>
        <v>4</v>
      </c>
      <c r="H39" s="135">
        <f>'Bureau de vote'!J122</f>
        <v>1.4705882352941176E-2</v>
      </c>
      <c r="I39" s="5">
        <f>'Bureau de vote'!K122</f>
        <v>11</v>
      </c>
      <c r="J39" s="129">
        <f>'Bureau de vote'!L122</f>
        <v>96</v>
      </c>
      <c r="K39" s="1">
        <f>'Bureau de vote'!M122</f>
        <v>6</v>
      </c>
      <c r="L39" s="137">
        <f>'Bureau de vote'!N122</f>
        <v>6.25E-2</v>
      </c>
      <c r="M39" s="1">
        <f>'Bureau de vote'!O122</f>
        <v>64</v>
      </c>
      <c r="N39" s="137">
        <f>'Bureau de vote'!P122</f>
        <v>0.66666666666666663</v>
      </c>
      <c r="O39" s="1">
        <f>'Bureau de vote'!Q122</f>
        <v>2</v>
      </c>
      <c r="P39" s="137">
        <f>'Bureau de vote'!R122</f>
        <v>2.0833333333333332E-2</v>
      </c>
      <c r="Q39" s="1">
        <f>'Bureau de vote'!S122</f>
        <v>0</v>
      </c>
      <c r="R39" s="137">
        <f>'Bureau de vote'!T122</f>
        <v>0</v>
      </c>
      <c r="S39" s="1">
        <f>'Bureau de vote'!U122</f>
        <v>0</v>
      </c>
      <c r="T39" s="137">
        <f>'Bureau de vote'!V122</f>
        <v>0</v>
      </c>
      <c r="U39" s="1">
        <f>'Bureau de vote'!W122</f>
        <v>0</v>
      </c>
      <c r="V39" s="137">
        <f>'Bureau de vote'!X122</f>
        <v>0</v>
      </c>
      <c r="W39" s="1">
        <f>'Bureau de vote'!Y122</f>
        <v>1</v>
      </c>
      <c r="X39" s="137">
        <f>'Bureau de vote'!Z122</f>
        <v>1.0416666666666666E-2</v>
      </c>
      <c r="Y39" s="1">
        <f>'Bureau de vote'!AA122</f>
        <v>0</v>
      </c>
      <c r="Z39" s="137">
        <f>'Bureau de vote'!AB122</f>
        <v>0</v>
      </c>
      <c r="AA39" s="1">
        <f>'Bureau de vote'!AC122</f>
        <v>3</v>
      </c>
      <c r="AB39" s="137">
        <f>'Bureau de vote'!AD122</f>
        <v>3.125E-2</v>
      </c>
      <c r="AC39" s="1">
        <f>'Bureau de vote'!AE122</f>
        <v>0</v>
      </c>
      <c r="AD39" s="137">
        <f>'Bureau de vote'!AF122</f>
        <v>0</v>
      </c>
      <c r="AE39" s="1">
        <f>'Bureau de vote'!AG122</f>
        <v>20</v>
      </c>
      <c r="AF39" s="137">
        <f>'Bureau de vote'!AH122</f>
        <v>0.20833333333333334</v>
      </c>
    </row>
    <row r="40" spans="1:32" x14ac:dyDescent="0.15">
      <c r="A40" s="23" t="str">
        <f>'Bureau de vote'!C123</f>
        <v>Napuka</v>
      </c>
      <c r="B40" s="83">
        <f>'Bureau de vote'!D123</f>
        <v>1</v>
      </c>
      <c r="C40" s="83">
        <f>'Bureau de vote'!E123</f>
        <v>215</v>
      </c>
      <c r="D40" s="83">
        <f>'Bureau de vote'!F123</f>
        <v>127</v>
      </c>
      <c r="E40" s="83">
        <f>'Bureau de vote'!G123</f>
        <v>88</v>
      </c>
      <c r="F40" s="192">
        <f>'Bureau de vote'!H123</f>
        <v>40.93</v>
      </c>
      <c r="G40" s="83">
        <f>'Bureau de vote'!I123</f>
        <v>2</v>
      </c>
      <c r="H40" s="192">
        <f>'Bureau de vote'!J123</f>
        <v>0</v>
      </c>
      <c r="I40" s="83">
        <f>'Bureau de vote'!K123</f>
        <v>6</v>
      </c>
      <c r="J40" s="90">
        <f>'Bureau de vote'!L123</f>
        <v>80</v>
      </c>
      <c r="K40" s="23">
        <f>'Bureau de vote'!M123</f>
        <v>6</v>
      </c>
      <c r="L40" s="90">
        <f>'Bureau de vote'!N123</f>
        <v>0</v>
      </c>
      <c r="M40" s="23">
        <f>'Bureau de vote'!O123</f>
        <v>56</v>
      </c>
      <c r="N40" s="90">
        <f>'Bureau de vote'!P123</f>
        <v>0</v>
      </c>
      <c r="O40" s="23">
        <f>'Bureau de vote'!Q123</f>
        <v>1</v>
      </c>
      <c r="P40" s="90">
        <f>'Bureau de vote'!R123</f>
        <v>0</v>
      </c>
      <c r="Q40" s="23">
        <f>'Bureau de vote'!S123</f>
        <v>0</v>
      </c>
      <c r="R40" s="90">
        <f>'Bureau de vote'!T123</f>
        <v>0</v>
      </c>
      <c r="S40" s="23">
        <f>'Bureau de vote'!U123</f>
        <v>0</v>
      </c>
      <c r="T40" s="90">
        <f>'Bureau de vote'!V123</f>
        <v>0</v>
      </c>
      <c r="U40" s="23">
        <f>'Bureau de vote'!W123</f>
        <v>0</v>
      </c>
      <c r="V40" s="90">
        <f>'Bureau de vote'!X123</f>
        <v>0</v>
      </c>
      <c r="W40" s="23">
        <f>'Bureau de vote'!Y123</f>
        <v>0</v>
      </c>
      <c r="X40" s="90">
        <f>'Bureau de vote'!Z123</f>
        <v>0</v>
      </c>
      <c r="Y40" s="23">
        <f>'Bureau de vote'!AA123</f>
        <v>0</v>
      </c>
      <c r="Z40" s="90">
        <f>'Bureau de vote'!AB123</f>
        <v>0</v>
      </c>
      <c r="AA40" s="23">
        <f>'Bureau de vote'!AC123</f>
        <v>3</v>
      </c>
      <c r="AB40" s="90">
        <f>'Bureau de vote'!AD123</f>
        <v>0</v>
      </c>
      <c r="AC40" s="23">
        <f>'Bureau de vote'!AE123</f>
        <v>0</v>
      </c>
      <c r="AD40" s="90">
        <f>'Bureau de vote'!AF123</f>
        <v>0</v>
      </c>
      <c r="AE40" s="23">
        <f>'Bureau de vote'!AG123</f>
        <v>14</v>
      </c>
      <c r="AF40" s="90">
        <f>'Bureau de vote'!AH123</f>
        <v>0</v>
      </c>
    </row>
    <row r="41" spans="1:32" x14ac:dyDescent="0.15">
      <c r="A41" s="23" t="str">
        <f>'Bureau de vote'!C124</f>
        <v>Tepoto</v>
      </c>
      <c r="B41" s="83">
        <f>'Bureau de vote'!D124</f>
        <v>2</v>
      </c>
      <c r="C41" s="83">
        <f>'Bureau de vote'!E124</f>
        <v>57</v>
      </c>
      <c r="D41" s="83">
        <f>'Bureau de vote'!F124</f>
        <v>34</v>
      </c>
      <c r="E41" s="83">
        <f>'Bureau de vote'!G124</f>
        <v>23</v>
      </c>
      <c r="F41" s="192">
        <f>'Bureau de vote'!H124</f>
        <v>40.35</v>
      </c>
      <c r="G41" s="83">
        <f>'Bureau de vote'!I124</f>
        <v>2</v>
      </c>
      <c r="H41" s="192">
        <f>'Bureau de vote'!J124</f>
        <v>0</v>
      </c>
      <c r="I41" s="83">
        <f>'Bureau de vote'!K124</f>
        <v>5</v>
      </c>
      <c r="J41" s="90">
        <f>'Bureau de vote'!L124</f>
        <v>16</v>
      </c>
      <c r="K41" s="23">
        <f>'Bureau de vote'!M124</f>
        <v>0</v>
      </c>
      <c r="L41" s="90">
        <f>'Bureau de vote'!N124</f>
        <v>0</v>
      </c>
      <c r="M41" s="23">
        <f>'Bureau de vote'!O124</f>
        <v>8</v>
      </c>
      <c r="N41" s="90">
        <f>'Bureau de vote'!P124</f>
        <v>0</v>
      </c>
      <c r="O41" s="23">
        <f>'Bureau de vote'!Q124</f>
        <v>1</v>
      </c>
      <c r="P41" s="90">
        <f>'Bureau de vote'!R124</f>
        <v>0</v>
      </c>
      <c r="Q41" s="23">
        <f>'Bureau de vote'!S124</f>
        <v>0</v>
      </c>
      <c r="R41" s="90">
        <f>'Bureau de vote'!T124</f>
        <v>0</v>
      </c>
      <c r="S41" s="23">
        <f>'Bureau de vote'!U124</f>
        <v>0</v>
      </c>
      <c r="T41" s="90">
        <f>'Bureau de vote'!V124</f>
        <v>0</v>
      </c>
      <c r="U41" s="23">
        <f>'Bureau de vote'!W124</f>
        <v>0</v>
      </c>
      <c r="V41" s="90">
        <f>'Bureau de vote'!X124</f>
        <v>0</v>
      </c>
      <c r="W41" s="23">
        <f>'Bureau de vote'!Y124</f>
        <v>1</v>
      </c>
      <c r="X41" s="90">
        <f>'Bureau de vote'!Z124</f>
        <v>0</v>
      </c>
      <c r="Y41" s="23">
        <f>'Bureau de vote'!AA124</f>
        <v>0</v>
      </c>
      <c r="Z41" s="90">
        <f>'Bureau de vote'!AB124</f>
        <v>0</v>
      </c>
      <c r="AA41" s="23">
        <f>'Bureau de vote'!AC124</f>
        <v>0</v>
      </c>
      <c r="AB41" s="90">
        <f>'Bureau de vote'!AD124</f>
        <v>0</v>
      </c>
      <c r="AC41" s="23">
        <f>'Bureau de vote'!AE124</f>
        <v>0</v>
      </c>
      <c r="AD41" s="90">
        <f>'Bureau de vote'!AF124</f>
        <v>0</v>
      </c>
      <c r="AE41" s="23">
        <f>'Bureau de vote'!AG124</f>
        <v>6</v>
      </c>
      <c r="AF41" s="90">
        <f>'Bureau de vote'!AH124</f>
        <v>0</v>
      </c>
    </row>
    <row r="42" spans="1:32" x14ac:dyDescent="0.15">
      <c r="A42" s="1" t="str">
        <f>'Bureau de vote'!C131</f>
        <v>NUKUTAVAKE</v>
      </c>
      <c r="B42" s="5"/>
      <c r="C42" s="5">
        <f>'Bureau de vote'!E131</f>
        <v>291</v>
      </c>
      <c r="D42" s="5">
        <f>'Bureau de vote'!F131</f>
        <v>152</v>
      </c>
      <c r="E42" s="5">
        <f>'Bureau de vote'!G131</f>
        <v>139</v>
      </c>
      <c r="F42" s="135">
        <f>'Bureau de vote'!H131</f>
        <v>0.47766323024054985</v>
      </c>
      <c r="G42" s="5">
        <f>'Bureau de vote'!I131</f>
        <v>2</v>
      </c>
      <c r="H42" s="135">
        <f>'Bureau de vote'!J131</f>
        <v>6.8728522336769758E-3</v>
      </c>
      <c r="I42" s="5">
        <f>'Bureau de vote'!K131</f>
        <v>2</v>
      </c>
      <c r="J42" s="129">
        <f>'Bureau de vote'!L131</f>
        <v>135</v>
      </c>
      <c r="K42" s="1">
        <f>'Bureau de vote'!M131</f>
        <v>0</v>
      </c>
      <c r="L42" s="137">
        <f>'Bureau de vote'!N131</f>
        <v>0</v>
      </c>
      <c r="M42" s="1">
        <f>'Bureau de vote'!O131</f>
        <v>69</v>
      </c>
      <c r="N42" s="137">
        <f>'Bureau de vote'!P131</f>
        <v>0.51111111111111107</v>
      </c>
      <c r="O42" s="1">
        <f>'Bureau de vote'!Q131</f>
        <v>11</v>
      </c>
      <c r="P42" s="137">
        <f>'Bureau de vote'!R131</f>
        <v>8.1481481481481488E-2</v>
      </c>
      <c r="Q42" s="1">
        <f>'Bureau de vote'!S131</f>
        <v>5</v>
      </c>
      <c r="R42" s="137">
        <f>'Bureau de vote'!T131</f>
        <v>3.7037037037037035E-2</v>
      </c>
      <c r="S42" s="1">
        <f>'Bureau de vote'!U131</f>
        <v>1</v>
      </c>
      <c r="T42" s="137">
        <f>'Bureau de vote'!V131</f>
        <v>7.4074074074074077E-3</v>
      </c>
      <c r="U42" s="1">
        <f>'Bureau de vote'!W131</f>
        <v>5</v>
      </c>
      <c r="V42" s="137">
        <f>'Bureau de vote'!X131</f>
        <v>3.7037037037037035E-2</v>
      </c>
      <c r="W42" s="1">
        <f>'Bureau de vote'!Y131</f>
        <v>0</v>
      </c>
      <c r="X42" s="129">
        <f>'Bureau de vote'!Z131</f>
        <v>0</v>
      </c>
      <c r="Y42" s="1">
        <f>'Bureau de vote'!AA131</f>
        <v>0</v>
      </c>
      <c r="Z42" s="137">
        <f>'Bureau de vote'!AB131</f>
        <v>0</v>
      </c>
      <c r="AA42" s="1">
        <f>'Bureau de vote'!AC131</f>
        <v>5</v>
      </c>
      <c r="AB42" s="137">
        <f>'Bureau de vote'!AD131</f>
        <v>3.7037037037037035E-2</v>
      </c>
      <c r="AC42" s="1">
        <f>'Bureau de vote'!AE131</f>
        <v>1</v>
      </c>
      <c r="AD42" s="137">
        <f>'Bureau de vote'!AF131</f>
        <v>7.4074074074074077E-3</v>
      </c>
      <c r="AE42" s="1">
        <f>'Bureau de vote'!AG131</f>
        <v>38</v>
      </c>
      <c r="AF42" s="137">
        <f>'Bureau de vote'!AH131</f>
        <v>0.2814814814814815</v>
      </c>
    </row>
    <row r="43" spans="1:32" x14ac:dyDescent="0.15">
      <c r="A43" s="23" t="str">
        <f>'Bureau de vote'!C132</f>
        <v>Nukutavake</v>
      </c>
      <c r="B43" s="83">
        <f>'Bureau de vote'!D132</f>
        <v>1</v>
      </c>
      <c r="C43" s="83">
        <f>'Bureau de vote'!E132</f>
        <v>155</v>
      </c>
      <c r="D43" s="83">
        <f>'Bureau de vote'!F132</f>
        <v>76</v>
      </c>
      <c r="E43" s="83">
        <f>'Bureau de vote'!G132</f>
        <v>79</v>
      </c>
      <c r="F43" s="192">
        <f>'Bureau de vote'!H132</f>
        <v>50.97</v>
      </c>
      <c r="G43" s="83">
        <f>'Bureau de vote'!I132</f>
        <v>1</v>
      </c>
      <c r="H43" s="192">
        <f>'Bureau de vote'!J132</f>
        <v>0</v>
      </c>
      <c r="I43" s="83">
        <f>'Bureau de vote'!K132</f>
        <v>2</v>
      </c>
      <c r="J43" s="90">
        <f>'Bureau de vote'!L132</f>
        <v>76</v>
      </c>
      <c r="K43" s="23">
        <f>'Bureau de vote'!M132</f>
        <v>0</v>
      </c>
      <c r="L43" s="90">
        <f>'Bureau de vote'!N132</f>
        <v>0</v>
      </c>
      <c r="M43" s="23">
        <f>'Bureau de vote'!O132</f>
        <v>38</v>
      </c>
      <c r="N43" s="90">
        <f>'Bureau de vote'!P132</f>
        <v>0</v>
      </c>
      <c r="O43" s="23">
        <f>'Bureau de vote'!Q132</f>
        <v>9</v>
      </c>
      <c r="P43" s="90">
        <f>'Bureau de vote'!R132</f>
        <v>0</v>
      </c>
      <c r="Q43" s="23">
        <f>'Bureau de vote'!S132</f>
        <v>0</v>
      </c>
      <c r="R43" s="90">
        <f>'Bureau de vote'!T132</f>
        <v>0</v>
      </c>
      <c r="S43" s="23">
        <f>'Bureau de vote'!U132</f>
        <v>0</v>
      </c>
      <c r="T43" s="90">
        <f>'Bureau de vote'!V132</f>
        <v>0</v>
      </c>
      <c r="U43" s="23">
        <f>'Bureau de vote'!W132</f>
        <v>4</v>
      </c>
      <c r="V43" s="90">
        <f>'Bureau de vote'!X132</f>
        <v>0</v>
      </c>
      <c r="W43" s="23">
        <f>'Bureau de vote'!Y132</f>
        <v>0</v>
      </c>
      <c r="X43" s="90">
        <f>'Bureau de vote'!Z132</f>
        <v>0</v>
      </c>
      <c r="Y43" s="23">
        <f>'Bureau de vote'!AA132</f>
        <v>0</v>
      </c>
      <c r="Z43" s="90">
        <f>'Bureau de vote'!AB132</f>
        <v>0</v>
      </c>
      <c r="AA43" s="23">
        <f>'Bureau de vote'!AC132</f>
        <v>3</v>
      </c>
      <c r="AB43" s="90">
        <f>'Bureau de vote'!AD132</f>
        <v>0</v>
      </c>
      <c r="AC43" s="23">
        <f>'Bureau de vote'!AE132</f>
        <v>1</v>
      </c>
      <c r="AD43" s="90">
        <f>'Bureau de vote'!AF132</f>
        <v>0</v>
      </c>
      <c r="AE43" s="23">
        <f>'Bureau de vote'!AG132</f>
        <v>21</v>
      </c>
      <c r="AF43" s="90">
        <f>'Bureau de vote'!AH132</f>
        <v>0</v>
      </c>
    </row>
    <row r="44" spans="1:32" x14ac:dyDescent="0.15">
      <c r="A44" s="23" t="str">
        <f>'Bureau de vote'!C133</f>
        <v>Vahitahi</v>
      </c>
      <c r="B44" s="83">
        <f>'Bureau de vote'!D133</f>
        <v>2</v>
      </c>
      <c r="C44" s="83">
        <f>'Bureau de vote'!E133</f>
        <v>92</v>
      </c>
      <c r="D44" s="83">
        <f>'Bureau de vote'!F133</f>
        <v>53</v>
      </c>
      <c r="E44" s="83">
        <f>'Bureau de vote'!G133</f>
        <v>39</v>
      </c>
      <c r="F44" s="192">
        <f>'Bureau de vote'!H133</f>
        <v>42.39</v>
      </c>
      <c r="G44" s="83">
        <f>'Bureau de vote'!I133</f>
        <v>1</v>
      </c>
      <c r="H44" s="192">
        <f>'Bureau de vote'!J133</f>
        <v>0</v>
      </c>
      <c r="I44" s="83">
        <f>'Bureau de vote'!K133</f>
        <v>0</v>
      </c>
      <c r="J44" s="90">
        <f>'Bureau de vote'!L133</f>
        <v>38</v>
      </c>
      <c r="K44" s="23">
        <f>'Bureau de vote'!M133</f>
        <v>0</v>
      </c>
      <c r="L44" s="90">
        <f>'Bureau de vote'!N133</f>
        <v>0</v>
      </c>
      <c r="M44" s="23">
        <f>'Bureau de vote'!O133</f>
        <v>23</v>
      </c>
      <c r="N44" s="90">
        <f>'Bureau de vote'!P133</f>
        <v>0</v>
      </c>
      <c r="O44" s="23">
        <f>'Bureau de vote'!Q133</f>
        <v>2</v>
      </c>
      <c r="P44" s="90">
        <f>'Bureau de vote'!R133</f>
        <v>0</v>
      </c>
      <c r="Q44" s="23">
        <f>'Bureau de vote'!S133</f>
        <v>5</v>
      </c>
      <c r="R44" s="90">
        <f>'Bureau de vote'!T133</f>
        <v>0</v>
      </c>
      <c r="S44" s="23">
        <f>'Bureau de vote'!U133</f>
        <v>0</v>
      </c>
      <c r="T44" s="90">
        <f>'Bureau de vote'!V133</f>
        <v>0</v>
      </c>
      <c r="U44" s="23">
        <f>'Bureau de vote'!W133</f>
        <v>1</v>
      </c>
      <c r="V44" s="90">
        <f>'Bureau de vote'!X133</f>
        <v>0</v>
      </c>
      <c r="W44" s="23">
        <f>'Bureau de vote'!Y133</f>
        <v>0</v>
      </c>
      <c r="X44" s="90">
        <f>'Bureau de vote'!Z133</f>
        <v>0</v>
      </c>
      <c r="Y44" s="23">
        <f>'Bureau de vote'!AA133</f>
        <v>0</v>
      </c>
      <c r="Z44" s="90">
        <f>'Bureau de vote'!AB133</f>
        <v>0</v>
      </c>
      <c r="AA44" s="23">
        <f>'Bureau de vote'!AC133</f>
        <v>0</v>
      </c>
      <c r="AB44" s="90">
        <f>'Bureau de vote'!AD133</f>
        <v>0</v>
      </c>
      <c r="AC44" s="23">
        <f>'Bureau de vote'!AE133</f>
        <v>0</v>
      </c>
      <c r="AD44" s="90">
        <f>'Bureau de vote'!AF133</f>
        <v>0</v>
      </c>
      <c r="AE44" s="23">
        <f>'Bureau de vote'!AG133</f>
        <v>7</v>
      </c>
      <c r="AF44" s="90">
        <f>'Bureau de vote'!AH133</f>
        <v>0</v>
      </c>
    </row>
    <row r="45" spans="1:32" x14ac:dyDescent="0.15">
      <c r="A45" s="23" t="str">
        <f>'Bureau de vote'!C134</f>
        <v>Vairaatea</v>
      </c>
      <c r="B45" s="83">
        <f>'Bureau de vote'!D134</f>
        <v>3</v>
      </c>
      <c r="C45" s="83">
        <f>'Bureau de vote'!E134</f>
        <v>44</v>
      </c>
      <c r="D45" s="83">
        <f>'Bureau de vote'!F134</f>
        <v>23</v>
      </c>
      <c r="E45" s="83">
        <f>'Bureau de vote'!G134</f>
        <v>21</v>
      </c>
      <c r="F45" s="192">
        <f>'Bureau de vote'!H134</f>
        <v>47.73</v>
      </c>
      <c r="G45" s="83">
        <f>'Bureau de vote'!I134</f>
        <v>0</v>
      </c>
      <c r="H45" s="192">
        <f>'Bureau de vote'!J134</f>
        <v>0</v>
      </c>
      <c r="I45" s="83">
        <f>'Bureau de vote'!K134</f>
        <v>0</v>
      </c>
      <c r="J45" s="90">
        <f>'Bureau de vote'!L134</f>
        <v>21</v>
      </c>
      <c r="K45" s="23">
        <f>'Bureau de vote'!M134</f>
        <v>0</v>
      </c>
      <c r="L45" s="90">
        <f>'Bureau de vote'!N134</f>
        <v>0</v>
      </c>
      <c r="M45" s="23">
        <f>'Bureau de vote'!O134</f>
        <v>8</v>
      </c>
      <c r="N45" s="90">
        <f>'Bureau de vote'!P134</f>
        <v>0</v>
      </c>
      <c r="O45" s="23">
        <f>'Bureau de vote'!Q134</f>
        <v>0</v>
      </c>
      <c r="P45" s="90">
        <f>'Bureau de vote'!R134</f>
        <v>0</v>
      </c>
      <c r="Q45" s="23">
        <f>'Bureau de vote'!S134</f>
        <v>0</v>
      </c>
      <c r="R45" s="90">
        <f>'Bureau de vote'!T134</f>
        <v>0</v>
      </c>
      <c r="S45" s="23">
        <f>'Bureau de vote'!U134</f>
        <v>1</v>
      </c>
      <c r="T45" s="90">
        <f>'Bureau de vote'!V134</f>
        <v>0</v>
      </c>
      <c r="U45" s="23">
        <f>'Bureau de vote'!W134</f>
        <v>0</v>
      </c>
      <c r="V45" s="90">
        <f>'Bureau de vote'!X134</f>
        <v>0</v>
      </c>
      <c r="W45" s="23">
        <f>'Bureau de vote'!Y134</f>
        <v>0</v>
      </c>
      <c r="X45" s="90">
        <f>'Bureau de vote'!Z134</f>
        <v>0</v>
      </c>
      <c r="Y45" s="23">
        <f>'Bureau de vote'!AA134</f>
        <v>0</v>
      </c>
      <c r="Z45" s="90">
        <f>'Bureau de vote'!AB134</f>
        <v>0</v>
      </c>
      <c r="AA45" s="23">
        <f>'Bureau de vote'!AC134</f>
        <v>2</v>
      </c>
      <c r="AB45" s="90">
        <f>'Bureau de vote'!AD134</f>
        <v>0</v>
      </c>
      <c r="AC45" s="23">
        <f>'Bureau de vote'!AE134</f>
        <v>0</v>
      </c>
      <c r="AD45" s="90">
        <f>'Bureau de vote'!AF134</f>
        <v>0</v>
      </c>
      <c r="AE45" s="23">
        <f>'Bureau de vote'!AG134</f>
        <v>10</v>
      </c>
      <c r="AF45" s="90">
        <f>'Bureau de vote'!AH134</f>
        <v>0</v>
      </c>
    </row>
    <row r="46" spans="1:32" x14ac:dyDescent="0.15">
      <c r="A46" s="1" t="str">
        <f>'Bureau de vote'!C179</f>
        <v>PUKA PUKA</v>
      </c>
      <c r="B46" s="5"/>
      <c r="C46" s="5">
        <f>'Bureau de vote'!E179</f>
        <v>146</v>
      </c>
      <c r="D46" s="5">
        <f>'Bureau de vote'!F179</f>
        <v>65</v>
      </c>
      <c r="E46" s="5">
        <f>'Bureau de vote'!G179</f>
        <v>81</v>
      </c>
      <c r="F46" s="135">
        <f>'Bureau de vote'!H179</f>
        <v>0.5547945205479452</v>
      </c>
      <c r="G46" s="5">
        <f>'Bureau de vote'!I179</f>
        <v>2</v>
      </c>
      <c r="H46" s="135">
        <f>'Bureau de vote'!J179</f>
        <v>1.3698630136986301E-2</v>
      </c>
      <c r="I46" s="5">
        <f>'Bureau de vote'!K179</f>
        <v>1</v>
      </c>
      <c r="J46" s="129">
        <f>'Bureau de vote'!L179</f>
        <v>78</v>
      </c>
      <c r="K46" s="1">
        <f>'Bureau de vote'!M179</f>
        <v>1</v>
      </c>
      <c r="L46" s="137">
        <f>'Bureau de vote'!N179</f>
        <v>1.282051282051282E-2</v>
      </c>
      <c r="M46" s="1">
        <f>'Bureau de vote'!O179</f>
        <v>45</v>
      </c>
      <c r="N46" s="137">
        <f>'Bureau de vote'!P179</f>
        <v>0.57692307692307687</v>
      </c>
      <c r="O46" s="1">
        <f>'Bureau de vote'!Q179</f>
        <v>2</v>
      </c>
      <c r="P46" s="137">
        <f>'Bureau de vote'!R179</f>
        <v>2.564102564102564E-2</v>
      </c>
      <c r="Q46" s="1">
        <f>'Bureau de vote'!S179</f>
        <v>1</v>
      </c>
      <c r="R46" s="137">
        <f>'Bureau de vote'!T179</f>
        <v>1.282051282051282E-2</v>
      </c>
      <c r="S46" s="1">
        <f>'Bureau de vote'!U179</f>
        <v>0</v>
      </c>
      <c r="T46" s="137">
        <f>'Bureau de vote'!V179</f>
        <v>0</v>
      </c>
      <c r="U46" s="1">
        <f>'Bureau de vote'!W179</f>
        <v>0</v>
      </c>
      <c r="V46" s="137">
        <f>'Bureau de vote'!X179</f>
        <v>0</v>
      </c>
      <c r="W46" s="1">
        <f>'Bureau de vote'!Y179</f>
        <v>0</v>
      </c>
      <c r="X46" s="137">
        <f>'Bureau de vote'!Z179</f>
        <v>0</v>
      </c>
      <c r="Y46" s="1">
        <f>'Bureau de vote'!AA179</f>
        <v>0</v>
      </c>
      <c r="Z46" s="137">
        <f>'Bureau de vote'!AB179</f>
        <v>0</v>
      </c>
      <c r="AA46" s="1">
        <f>'Bureau de vote'!AC179</f>
        <v>3</v>
      </c>
      <c r="AB46" s="137">
        <f>'Bureau de vote'!AD179</f>
        <v>3.8461538461538464E-2</v>
      </c>
      <c r="AC46" s="1">
        <f>'Bureau de vote'!AE179</f>
        <v>0</v>
      </c>
      <c r="AD46" s="137">
        <f>'Bureau de vote'!AF179</f>
        <v>0</v>
      </c>
      <c r="AE46" s="1">
        <f>'Bureau de vote'!AG179</f>
        <v>26</v>
      </c>
      <c r="AF46" s="137">
        <f>'Bureau de vote'!AH179</f>
        <v>0.33333333333333331</v>
      </c>
    </row>
    <row r="47" spans="1:32" x14ac:dyDescent="0.15">
      <c r="A47" s="23" t="str">
        <f>'Bureau de vote'!C180</f>
        <v>Puka Puka</v>
      </c>
      <c r="B47" s="83">
        <f>'Bureau de vote'!D180</f>
        <v>1</v>
      </c>
      <c r="C47" s="83">
        <f>'Bureau de vote'!E180</f>
        <v>146</v>
      </c>
      <c r="D47" s="83">
        <f>'Bureau de vote'!F180</f>
        <v>65</v>
      </c>
      <c r="E47" s="83">
        <f>'Bureau de vote'!G180</f>
        <v>81</v>
      </c>
      <c r="F47" s="192">
        <f>'Bureau de vote'!H180</f>
        <v>55.48</v>
      </c>
      <c r="G47" s="83">
        <f>'Bureau de vote'!I180</f>
        <v>2</v>
      </c>
      <c r="H47" s="192">
        <f>'Bureau de vote'!J180</f>
        <v>0</v>
      </c>
      <c r="I47" s="83">
        <f>'Bureau de vote'!K180</f>
        <v>1</v>
      </c>
      <c r="J47" s="90">
        <f>'Bureau de vote'!L180</f>
        <v>78</v>
      </c>
      <c r="K47" s="23">
        <f>'Bureau de vote'!M180</f>
        <v>1</v>
      </c>
      <c r="L47" s="90">
        <f>'Bureau de vote'!N180</f>
        <v>0</v>
      </c>
      <c r="M47" s="23">
        <f>'Bureau de vote'!O180</f>
        <v>45</v>
      </c>
      <c r="N47" s="90">
        <f>'Bureau de vote'!P180</f>
        <v>0</v>
      </c>
      <c r="O47" s="23">
        <f>'Bureau de vote'!Q180</f>
        <v>2</v>
      </c>
      <c r="P47" s="90">
        <f>'Bureau de vote'!R180</f>
        <v>0</v>
      </c>
      <c r="Q47" s="23">
        <f>'Bureau de vote'!S180</f>
        <v>1</v>
      </c>
      <c r="R47" s="90">
        <f>'Bureau de vote'!T180</f>
        <v>0</v>
      </c>
      <c r="S47" s="23">
        <f>'Bureau de vote'!U180</f>
        <v>0</v>
      </c>
      <c r="T47" s="90">
        <f>'Bureau de vote'!V180</f>
        <v>0</v>
      </c>
      <c r="U47" s="23">
        <f>'Bureau de vote'!W180</f>
        <v>0</v>
      </c>
      <c r="V47" s="90">
        <f>'Bureau de vote'!X180</f>
        <v>0</v>
      </c>
      <c r="W47" s="23">
        <f>'Bureau de vote'!Y180</f>
        <v>0</v>
      </c>
      <c r="X47" s="90">
        <f>'Bureau de vote'!Z180</f>
        <v>0</v>
      </c>
      <c r="Y47" s="23">
        <f>'Bureau de vote'!AA180</f>
        <v>0</v>
      </c>
      <c r="Z47" s="90">
        <f>'Bureau de vote'!AB180</f>
        <v>0</v>
      </c>
      <c r="AA47" s="23">
        <f>'Bureau de vote'!AC180</f>
        <v>3</v>
      </c>
      <c r="AB47" s="90">
        <f>'Bureau de vote'!AD180</f>
        <v>0</v>
      </c>
      <c r="AC47" s="23">
        <f>'Bureau de vote'!AE180</f>
        <v>0</v>
      </c>
      <c r="AD47" s="90">
        <f>'Bureau de vote'!AF180</f>
        <v>0</v>
      </c>
      <c r="AE47" s="23">
        <f>'Bureau de vote'!AG180</f>
        <v>26</v>
      </c>
      <c r="AF47" s="90">
        <f>'Bureau de vote'!AH180</f>
        <v>0</v>
      </c>
    </row>
    <row r="48" spans="1:32" x14ac:dyDescent="0.15">
      <c r="A48" s="1" t="str">
        <f>'Bureau de vote'!C202</f>
        <v>RANGIROA</v>
      </c>
      <c r="B48" s="5"/>
      <c r="C48" s="5">
        <f>'Bureau de vote'!E202</f>
        <v>2815</v>
      </c>
      <c r="D48" s="5">
        <f>'Bureau de vote'!F202</f>
        <v>1754</v>
      </c>
      <c r="E48" s="5">
        <f>'Bureau de vote'!G202</f>
        <v>1061</v>
      </c>
      <c r="F48" s="135">
        <f>'Bureau de vote'!H202</f>
        <v>0.37690941385435167</v>
      </c>
      <c r="G48" s="5">
        <f>'Bureau de vote'!I202</f>
        <v>20</v>
      </c>
      <c r="H48" s="135">
        <f>'Bureau de vote'!J202</f>
        <v>7.104795737122558E-3</v>
      </c>
      <c r="I48" s="5">
        <f>'Bureau de vote'!K202</f>
        <v>38</v>
      </c>
      <c r="J48" s="129">
        <f>'Bureau de vote'!L202</f>
        <v>1003</v>
      </c>
      <c r="K48" s="1">
        <f>'Bureau de vote'!M202</f>
        <v>23</v>
      </c>
      <c r="L48" s="137">
        <f>'Bureau de vote'!N202</f>
        <v>2.2931206380857428E-2</v>
      </c>
      <c r="M48" s="1">
        <f>'Bureau de vote'!O202</f>
        <v>365</v>
      </c>
      <c r="N48" s="137">
        <f>'Bureau de vote'!P202</f>
        <v>0.36390827517447655</v>
      </c>
      <c r="O48" s="1">
        <f>'Bureau de vote'!Q202</f>
        <v>91</v>
      </c>
      <c r="P48" s="137">
        <f>'Bureau de vote'!R202</f>
        <v>9.072781655034895E-2</v>
      </c>
      <c r="Q48" s="1">
        <f>'Bureau de vote'!S202</f>
        <v>20</v>
      </c>
      <c r="R48" s="137">
        <f>'Bureau de vote'!T202</f>
        <v>1.9940179461615155E-2</v>
      </c>
      <c r="S48" s="1">
        <f>'Bureau de vote'!U202</f>
        <v>15</v>
      </c>
      <c r="T48" s="137">
        <f>'Bureau de vote'!V202</f>
        <v>1.4955134596211365E-2</v>
      </c>
      <c r="U48" s="1">
        <f>'Bureau de vote'!W202</f>
        <v>4</v>
      </c>
      <c r="V48" s="137">
        <f>'Bureau de vote'!X202</f>
        <v>3.9880358923230306E-3</v>
      </c>
      <c r="W48" s="1">
        <f>'Bureau de vote'!Y202</f>
        <v>2</v>
      </c>
      <c r="X48" s="137">
        <f>'Bureau de vote'!Z202</f>
        <v>1.9940179461615153E-3</v>
      </c>
      <c r="Y48" s="1">
        <f>'Bureau de vote'!AA202</f>
        <v>3</v>
      </c>
      <c r="Z48" s="137">
        <f>'Bureau de vote'!AB202</f>
        <v>2.9910269192422734E-3</v>
      </c>
      <c r="AA48" s="1">
        <f>'Bureau de vote'!AC202</f>
        <v>54</v>
      </c>
      <c r="AB48" s="137">
        <f>'Bureau de vote'!AD202</f>
        <v>5.3838484546360914E-2</v>
      </c>
      <c r="AC48" s="1">
        <f>'Bureau de vote'!AE202</f>
        <v>14</v>
      </c>
      <c r="AD48" s="137">
        <f>'Bureau de vote'!AF202</f>
        <v>1.3958125623130608E-2</v>
      </c>
      <c r="AE48" s="1">
        <f>'Bureau de vote'!AG202</f>
        <v>412</v>
      </c>
      <c r="AF48" s="137">
        <f>'Bureau de vote'!AH202</f>
        <v>0.41076769690927217</v>
      </c>
    </row>
    <row r="49" spans="1:32" x14ac:dyDescent="0.15">
      <c r="A49" s="23" t="str">
        <f>'Bureau de vote'!C203</f>
        <v>Tiputa</v>
      </c>
      <c r="B49" s="83">
        <f>'Bureau de vote'!D203</f>
        <v>1</v>
      </c>
      <c r="C49" s="83">
        <f>'Bureau de vote'!E203</f>
        <v>756</v>
      </c>
      <c r="D49" s="83">
        <f>'Bureau de vote'!F203</f>
        <v>509</v>
      </c>
      <c r="E49" s="83">
        <f>'Bureau de vote'!G203</f>
        <v>247</v>
      </c>
      <c r="F49" s="192">
        <f>'Bureau de vote'!H203</f>
        <v>32.67</v>
      </c>
      <c r="G49" s="83">
        <f>'Bureau de vote'!I203</f>
        <v>9</v>
      </c>
      <c r="H49" s="192">
        <f>'Bureau de vote'!J203</f>
        <v>0</v>
      </c>
      <c r="I49" s="83">
        <f>'Bureau de vote'!K203</f>
        <v>10</v>
      </c>
      <c r="J49" s="90">
        <f>'Bureau de vote'!L203</f>
        <v>228</v>
      </c>
      <c r="K49" s="23">
        <f>'Bureau de vote'!M203</f>
        <v>6</v>
      </c>
      <c r="L49" s="90">
        <f>'Bureau de vote'!N203</f>
        <v>0</v>
      </c>
      <c r="M49" s="23">
        <f>'Bureau de vote'!O203</f>
        <v>90</v>
      </c>
      <c r="N49" s="90">
        <f>'Bureau de vote'!P203</f>
        <v>0</v>
      </c>
      <c r="O49" s="23">
        <f>'Bureau de vote'!Q203</f>
        <v>14</v>
      </c>
      <c r="P49" s="90">
        <f>'Bureau de vote'!R203</f>
        <v>0</v>
      </c>
      <c r="Q49" s="23">
        <f>'Bureau de vote'!S203</f>
        <v>4</v>
      </c>
      <c r="R49" s="90">
        <f>'Bureau de vote'!T203</f>
        <v>0</v>
      </c>
      <c r="S49" s="23">
        <f>'Bureau de vote'!U203</f>
        <v>4</v>
      </c>
      <c r="T49" s="90">
        <f>'Bureau de vote'!V203</f>
        <v>0</v>
      </c>
      <c r="U49" s="23">
        <f>'Bureau de vote'!W203</f>
        <v>2</v>
      </c>
      <c r="V49" s="90">
        <f>'Bureau de vote'!X203</f>
        <v>0</v>
      </c>
      <c r="W49" s="23">
        <f>'Bureau de vote'!Y203</f>
        <v>0</v>
      </c>
      <c r="X49" s="90">
        <f>'Bureau de vote'!Z203</f>
        <v>0</v>
      </c>
      <c r="Y49" s="23">
        <f>'Bureau de vote'!AA203</f>
        <v>0</v>
      </c>
      <c r="Z49" s="90">
        <f>'Bureau de vote'!AB203</f>
        <v>0</v>
      </c>
      <c r="AA49" s="23">
        <f>'Bureau de vote'!AC203</f>
        <v>2</v>
      </c>
      <c r="AB49" s="90">
        <f>'Bureau de vote'!AD203</f>
        <v>0</v>
      </c>
      <c r="AC49" s="23">
        <f>'Bureau de vote'!AE203</f>
        <v>3</v>
      </c>
      <c r="AD49" s="90">
        <f>'Bureau de vote'!AF203</f>
        <v>0</v>
      </c>
      <c r="AE49" s="23">
        <f>'Bureau de vote'!AG203</f>
        <v>103</v>
      </c>
      <c r="AF49" s="90">
        <f>'Bureau de vote'!AH203</f>
        <v>0</v>
      </c>
    </row>
    <row r="50" spans="1:32" x14ac:dyDescent="0.15">
      <c r="A50" s="23" t="str">
        <f>'Bureau de vote'!C204</f>
        <v>Avatoru</v>
      </c>
      <c r="B50" s="83">
        <f>'Bureau de vote'!D204</f>
        <v>2</v>
      </c>
      <c r="C50" s="83">
        <f>'Bureau de vote'!E204</f>
        <v>1286</v>
      </c>
      <c r="D50" s="83">
        <f>'Bureau de vote'!F204</f>
        <v>840</v>
      </c>
      <c r="E50" s="83">
        <f>'Bureau de vote'!G204</f>
        <v>446</v>
      </c>
      <c r="F50" s="192">
        <f>'Bureau de vote'!H204</f>
        <v>34.68</v>
      </c>
      <c r="G50" s="83">
        <f>'Bureau de vote'!I204</f>
        <v>8</v>
      </c>
      <c r="H50" s="192">
        <f>'Bureau de vote'!J204</f>
        <v>0</v>
      </c>
      <c r="I50" s="83">
        <f>'Bureau de vote'!K204</f>
        <v>8</v>
      </c>
      <c r="J50" s="90">
        <f>'Bureau de vote'!L204</f>
        <v>430</v>
      </c>
      <c r="K50" s="23">
        <f>'Bureau de vote'!M204</f>
        <v>9</v>
      </c>
      <c r="L50" s="90">
        <f>'Bureau de vote'!N204</f>
        <v>0</v>
      </c>
      <c r="M50" s="23">
        <f>'Bureau de vote'!O204</f>
        <v>136</v>
      </c>
      <c r="N50" s="90">
        <f>'Bureau de vote'!P204</f>
        <v>0</v>
      </c>
      <c r="O50" s="23">
        <f>'Bureau de vote'!Q204</f>
        <v>49</v>
      </c>
      <c r="P50" s="90">
        <f>'Bureau de vote'!R204</f>
        <v>0</v>
      </c>
      <c r="Q50" s="23">
        <f>'Bureau de vote'!S204</f>
        <v>9</v>
      </c>
      <c r="R50" s="90">
        <f>'Bureau de vote'!T204</f>
        <v>0</v>
      </c>
      <c r="S50" s="23">
        <f>'Bureau de vote'!U204</f>
        <v>7</v>
      </c>
      <c r="T50" s="90">
        <f>'Bureau de vote'!V204</f>
        <v>0</v>
      </c>
      <c r="U50" s="23">
        <f>'Bureau de vote'!W204</f>
        <v>1</v>
      </c>
      <c r="V50" s="90">
        <f>'Bureau de vote'!X204</f>
        <v>0</v>
      </c>
      <c r="W50" s="23">
        <f>'Bureau de vote'!Y204</f>
        <v>1</v>
      </c>
      <c r="X50" s="90">
        <f>'Bureau de vote'!Z204</f>
        <v>0</v>
      </c>
      <c r="Y50" s="23">
        <f>'Bureau de vote'!AA204</f>
        <v>1</v>
      </c>
      <c r="Z50" s="90">
        <f>'Bureau de vote'!AB204</f>
        <v>0</v>
      </c>
      <c r="AA50" s="23">
        <f>'Bureau de vote'!AC204</f>
        <v>46</v>
      </c>
      <c r="AB50" s="90">
        <f>'Bureau de vote'!AD204</f>
        <v>0</v>
      </c>
      <c r="AC50" s="23">
        <f>'Bureau de vote'!AE204</f>
        <v>9</v>
      </c>
      <c r="AD50" s="90">
        <f>'Bureau de vote'!AF204</f>
        <v>0</v>
      </c>
      <c r="AE50" s="23">
        <f>'Bureau de vote'!AG204</f>
        <v>162</v>
      </c>
      <c r="AF50" s="90">
        <f>'Bureau de vote'!AH204</f>
        <v>0</v>
      </c>
    </row>
    <row r="51" spans="1:32" x14ac:dyDescent="0.15">
      <c r="A51" s="23" t="str">
        <f>'Bureau de vote'!C205</f>
        <v>Makatea</v>
      </c>
      <c r="B51" s="83">
        <f>'Bureau de vote'!D205</f>
        <v>3</v>
      </c>
      <c r="C51" s="83">
        <f>'Bureau de vote'!E205</f>
        <v>83</v>
      </c>
      <c r="D51" s="83">
        <f>'Bureau de vote'!F205</f>
        <v>43</v>
      </c>
      <c r="E51" s="83">
        <f>'Bureau de vote'!G205</f>
        <v>40</v>
      </c>
      <c r="F51" s="192">
        <f>'Bureau de vote'!H205</f>
        <v>48.19</v>
      </c>
      <c r="G51" s="83">
        <f>'Bureau de vote'!I205</f>
        <v>1</v>
      </c>
      <c r="H51" s="192">
        <f>'Bureau de vote'!J205</f>
        <v>0</v>
      </c>
      <c r="I51" s="83">
        <f>'Bureau de vote'!K205</f>
        <v>8</v>
      </c>
      <c r="J51" s="90">
        <f>'Bureau de vote'!L205</f>
        <v>31</v>
      </c>
      <c r="K51" s="23">
        <f>'Bureau de vote'!M205</f>
        <v>0</v>
      </c>
      <c r="L51" s="90">
        <f>'Bureau de vote'!N205</f>
        <v>0</v>
      </c>
      <c r="M51" s="23">
        <f>'Bureau de vote'!O205</f>
        <v>4</v>
      </c>
      <c r="N51" s="90">
        <f>'Bureau de vote'!P205</f>
        <v>0</v>
      </c>
      <c r="O51" s="23">
        <f>'Bureau de vote'!Q205</f>
        <v>6</v>
      </c>
      <c r="P51" s="90">
        <f>'Bureau de vote'!R205</f>
        <v>0</v>
      </c>
      <c r="Q51" s="23">
        <f>'Bureau de vote'!S205</f>
        <v>0</v>
      </c>
      <c r="R51" s="90">
        <f>'Bureau de vote'!T205</f>
        <v>0</v>
      </c>
      <c r="S51" s="23">
        <f>'Bureau de vote'!U205</f>
        <v>0</v>
      </c>
      <c r="T51" s="90">
        <f>'Bureau de vote'!V205</f>
        <v>0</v>
      </c>
      <c r="U51" s="23">
        <f>'Bureau de vote'!W205</f>
        <v>0</v>
      </c>
      <c r="V51" s="90">
        <f>'Bureau de vote'!X205</f>
        <v>0</v>
      </c>
      <c r="W51" s="23">
        <f>'Bureau de vote'!Y205</f>
        <v>0</v>
      </c>
      <c r="X51" s="90">
        <f>'Bureau de vote'!Z205</f>
        <v>0</v>
      </c>
      <c r="Y51" s="23">
        <f>'Bureau de vote'!AA205</f>
        <v>0</v>
      </c>
      <c r="Z51" s="90">
        <f>'Bureau de vote'!AB205</f>
        <v>0</v>
      </c>
      <c r="AA51" s="23">
        <f>'Bureau de vote'!AC205</f>
        <v>0</v>
      </c>
      <c r="AB51" s="90">
        <f>'Bureau de vote'!AD205</f>
        <v>0</v>
      </c>
      <c r="AC51" s="23">
        <f>'Bureau de vote'!AE205</f>
        <v>0</v>
      </c>
      <c r="AD51" s="90">
        <f>'Bureau de vote'!AF205</f>
        <v>0</v>
      </c>
      <c r="AE51" s="23">
        <f>'Bureau de vote'!AG205</f>
        <v>21</v>
      </c>
      <c r="AF51" s="90">
        <f>'Bureau de vote'!AH205</f>
        <v>0</v>
      </c>
    </row>
    <row r="52" spans="1:32" x14ac:dyDescent="0.15">
      <c r="A52" s="23" t="str">
        <f>'Bureau de vote'!C206</f>
        <v>Mataiva</v>
      </c>
      <c r="B52" s="83">
        <f>'Bureau de vote'!D206</f>
        <v>4</v>
      </c>
      <c r="C52" s="83">
        <f>'Bureau de vote'!E206</f>
        <v>227</v>
      </c>
      <c r="D52" s="83">
        <f>'Bureau de vote'!F206</f>
        <v>102</v>
      </c>
      <c r="E52" s="83">
        <f>'Bureau de vote'!G206</f>
        <v>125</v>
      </c>
      <c r="F52" s="192">
        <f>'Bureau de vote'!H206</f>
        <v>55.07</v>
      </c>
      <c r="G52" s="83">
        <f>'Bureau de vote'!I206</f>
        <v>0</v>
      </c>
      <c r="H52" s="192">
        <f>'Bureau de vote'!J206</f>
        <v>0</v>
      </c>
      <c r="I52" s="83">
        <f>'Bureau de vote'!K206</f>
        <v>4</v>
      </c>
      <c r="J52" s="90">
        <f>'Bureau de vote'!L206</f>
        <v>121</v>
      </c>
      <c r="K52" s="23">
        <f>'Bureau de vote'!M206</f>
        <v>2</v>
      </c>
      <c r="L52" s="90">
        <f>'Bureau de vote'!N206</f>
        <v>0</v>
      </c>
      <c r="M52" s="23">
        <f>'Bureau de vote'!O206</f>
        <v>78</v>
      </c>
      <c r="N52" s="90">
        <f>'Bureau de vote'!P206</f>
        <v>0</v>
      </c>
      <c r="O52" s="23">
        <f>'Bureau de vote'!Q206</f>
        <v>5</v>
      </c>
      <c r="P52" s="90">
        <f>'Bureau de vote'!R206</f>
        <v>0</v>
      </c>
      <c r="Q52" s="23">
        <f>'Bureau de vote'!S206</f>
        <v>1</v>
      </c>
      <c r="R52" s="90">
        <f>'Bureau de vote'!T206</f>
        <v>0</v>
      </c>
      <c r="S52" s="23">
        <f>'Bureau de vote'!U206</f>
        <v>4</v>
      </c>
      <c r="T52" s="90">
        <f>'Bureau de vote'!V206</f>
        <v>0</v>
      </c>
      <c r="U52" s="23">
        <f>'Bureau de vote'!W206</f>
        <v>0</v>
      </c>
      <c r="V52" s="90">
        <f>'Bureau de vote'!X206</f>
        <v>0</v>
      </c>
      <c r="W52" s="23">
        <f>'Bureau de vote'!Y206</f>
        <v>0</v>
      </c>
      <c r="X52" s="90">
        <f>'Bureau de vote'!Z206</f>
        <v>0</v>
      </c>
      <c r="Y52" s="23">
        <f>'Bureau de vote'!AA206</f>
        <v>0</v>
      </c>
      <c r="Z52" s="90">
        <f>'Bureau de vote'!AB206</f>
        <v>0</v>
      </c>
      <c r="AA52" s="23">
        <f>'Bureau de vote'!AC206</f>
        <v>3</v>
      </c>
      <c r="AB52" s="90">
        <f>'Bureau de vote'!AD206</f>
        <v>0</v>
      </c>
      <c r="AC52" s="23">
        <f>'Bureau de vote'!AE206</f>
        <v>0</v>
      </c>
      <c r="AD52" s="90">
        <f>'Bureau de vote'!AF206</f>
        <v>0</v>
      </c>
      <c r="AE52" s="23">
        <f>'Bureau de vote'!AG206</f>
        <v>28</v>
      </c>
      <c r="AF52" s="90">
        <f>'Bureau de vote'!AH206</f>
        <v>0</v>
      </c>
    </row>
    <row r="53" spans="1:32" x14ac:dyDescent="0.15">
      <c r="A53" s="23" t="str">
        <f>'Bureau de vote'!C207</f>
        <v>Tikehau</v>
      </c>
      <c r="B53" s="83">
        <f>'Bureau de vote'!D207</f>
        <v>5</v>
      </c>
      <c r="C53" s="83">
        <f>'Bureau de vote'!E207</f>
        <v>463</v>
      </c>
      <c r="D53" s="83">
        <f>'Bureau de vote'!F207</f>
        <v>260</v>
      </c>
      <c r="E53" s="83">
        <f>'Bureau de vote'!G207</f>
        <v>203</v>
      </c>
      <c r="F53" s="192">
        <f>'Bureau de vote'!H207</f>
        <v>43.84</v>
      </c>
      <c r="G53" s="83">
        <f>'Bureau de vote'!I207</f>
        <v>2</v>
      </c>
      <c r="H53" s="192">
        <f>'Bureau de vote'!J207</f>
        <v>0</v>
      </c>
      <c r="I53" s="83">
        <f>'Bureau de vote'!K207</f>
        <v>8</v>
      </c>
      <c r="J53" s="90">
        <f>'Bureau de vote'!L207</f>
        <v>193</v>
      </c>
      <c r="K53" s="23">
        <f>'Bureau de vote'!M207</f>
        <v>6</v>
      </c>
      <c r="L53" s="90">
        <f>'Bureau de vote'!N207</f>
        <v>0</v>
      </c>
      <c r="M53" s="23">
        <f>'Bureau de vote'!O207</f>
        <v>57</v>
      </c>
      <c r="N53" s="90">
        <f>'Bureau de vote'!P207</f>
        <v>0</v>
      </c>
      <c r="O53" s="23">
        <f>'Bureau de vote'!Q207</f>
        <v>17</v>
      </c>
      <c r="P53" s="90">
        <f>'Bureau de vote'!R207</f>
        <v>0</v>
      </c>
      <c r="Q53" s="23">
        <f>'Bureau de vote'!S207</f>
        <v>6</v>
      </c>
      <c r="R53" s="90">
        <f>'Bureau de vote'!T207</f>
        <v>0</v>
      </c>
      <c r="S53" s="23">
        <f>'Bureau de vote'!U207</f>
        <v>0</v>
      </c>
      <c r="T53" s="90">
        <f>'Bureau de vote'!V207</f>
        <v>0</v>
      </c>
      <c r="U53" s="23">
        <f>'Bureau de vote'!W207</f>
        <v>1</v>
      </c>
      <c r="V53" s="90">
        <f>'Bureau de vote'!X207</f>
        <v>0</v>
      </c>
      <c r="W53" s="23">
        <f>'Bureau de vote'!Y207</f>
        <v>1</v>
      </c>
      <c r="X53" s="191">
        <f>'Bureau de vote'!Z207</f>
        <v>0</v>
      </c>
      <c r="Y53" s="23">
        <f>'Bureau de vote'!AA207</f>
        <v>2</v>
      </c>
      <c r="Z53" s="90">
        <f>'Bureau de vote'!AB207</f>
        <v>0</v>
      </c>
      <c r="AA53" s="23">
        <f>'Bureau de vote'!AC207</f>
        <v>3</v>
      </c>
      <c r="AB53" s="90">
        <f>'Bureau de vote'!AD207</f>
        <v>0</v>
      </c>
      <c r="AC53" s="23">
        <f>'Bureau de vote'!AE207</f>
        <v>2</v>
      </c>
      <c r="AD53" s="90">
        <f>'Bureau de vote'!AF207</f>
        <v>0</v>
      </c>
      <c r="AE53" s="23">
        <f>'Bureau de vote'!AG207</f>
        <v>98</v>
      </c>
      <c r="AF53" s="90">
        <f>'Bureau de vote'!AH207</f>
        <v>0</v>
      </c>
    </row>
    <row r="54" spans="1:32" x14ac:dyDescent="0.15">
      <c r="A54" s="1" t="str">
        <f>'Bureau de vote'!C210</f>
        <v>REAO</v>
      </c>
      <c r="B54" s="5"/>
      <c r="C54" s="5">
        <f>'Bureau de vote'!E210</f>
        <v>487</v>
      </c>
      <c r="D54" s="5">
        <f>'Bureau de vote'!F210</f>
        <v>210</v>
      </c>
      <c r="E54" s="5">
        <f>'Bureau de vote'!G210</f>
        <v>277</v>
      </c>
      <c r="F54" s="135">
        <f>'Bureau de vote'!H210</f>
        <v>0.56878850102669409</v>
      </c>
      <c r="G54" s="5">
        <f>'Bureau de vote'!I210</f>
        <v>16</v>
      </c>
      <c r="H54" s="135">
        <f>'Bureau de vote'!J210</f>
        <v>3.2854209445585217E-2</v>
      </c>
      <c r="I54" s="5">
        <f>'Bureau de vote'!K210</f>
        <v>3</v>
      </c>
      <c r="J54" s="129">
        <f>'Bureau de vote'!L210</f>
        <v>258</v>
      </c>
      <c r="K54" s="1">
        <f>'Bureau de vote'!M210</f>
        <v>3</v>
      </c>
      <c r="L54" s="137">
        <f>'Bureau de vote'!N210</f>
        <v>1.1627906976744186E-2</v>
      </c>
      <c r="M54" s="1">
        <f>'Bureau de vote'!O210</f>
        <v>149</v>
      </c>
      <c r="N54" s="137">
        <f>'Bureau de vote'!P210</f>
        <v>0.57751937984496127</v>
      </c>
      <c r="O54" s="1">
        <f>'Bureau de vote'!Q210</f>
        <v>5</v>
      </c>
      <c r="P54" s="137">
        <f>'Bureau de vote'!R210</f>
        <v>1.937984496124031E-2</v>
      </c>
      <c r="Q54" s="1">
        <f>'Bureau de vote'!S210</f>
        <v>0</v>
      </c>
      <c r="R54" s="137">
        <f>'Bureau de vote'!T210</f>
        <v>0</v>
      </c>
      <c r="S54" s="1">
        <f>'Bureau de vote'!U210</f>
        <v>3</v>
      </c>
      <c r="T54" s="137">
        <f>'Bureau de vote'!V210</f>
        <v>1.1627906976744186E-2</v>
      </c>
      <c r="U54" s="1">
        <f>'Bureau de vote'!W210</f>
        <v>5</v>
      </c>
      <c r="V54" s="137">
        <f>'Bureau de vote'!X210</f>
        <v>1.937984496124031E-2</v>
      </c>
      <c r="W54" s="1">
        <f>'Bureau de vote'!Y210</f>
        <v>3</v>
      </c>
      <c r="X54" s="137">
        <f>'Bureau de vote'!Z210</f>
        <v>1.1627906976744186E-2</v>
      </c>
      <c r="Y54" s="1">
        <f>'Bureau de vote'!AA210</f>
        <v>0</v>
      </c>
      <c r="Z54" s="137">
        <f>'Bureau de vote'!AB210</f>
        <v>0</v>
      </c>
      <c r="AA54" s="1">
        <f>'Bureau de vote'!AC210</f>
        <v>3</v>
      </c>
      <c r="AB54" s="137">
        <f>'Bureau de vote'!AD210</f>
        <v>1.1627906976744186E-2</v>
      </c>
      <c r="AC54" s="1">
        <f>'Bureau de vote'!AE210</f>
        <v>18</v>
      </c>
      <c r="AD54" s="137">
        <f>'Bureau de vote'!AF210</f>
        <v>6.9767441860465115E-2</v>
      </c>
      <c r="AE54" s="1">
        <f>'Bureau de vote'!AG210</f>
        <v>69</v>
      </c>
      <c r="AF54" s="137">
        <f>'Bureau de vote'!AH210</f>
        <v>0.26744186046511625</v>
      </c>
    </row>
    <row r="55" spans="1:32" x14ac:dyDescent="0.15">
      <c r="A55" s="23" t="str">
        <f>'Bureau de vote'!C211</f>
        <v>Reao</v>
      </c>
      <c r="B55" s="83">
        <f>'Bureau de vote'!D211</f>
        <v>1</v>
      </c>
      <c r="C55" s="83">
        <f>'Bureau de vote'!E211</f>
        <v>313</v>
      </c>
      <c r="D55" s="83">
        <f>'Bureau de vote'!F211</f>
        <v>143</v>
      </c>
      <c r="E55" s="83">
        <f>'Bureau de vote'!G211</f>
        <v>170</v>
      </c>
      <c r="F55" s="192">
        <f>'Bureau de vote'!H211</f>
        <v>54.31</v>
      </c>
      <c r="G55" s="83">
        <f>'Bureau de vote'!I211</f>
        <v>8</v>
      </c>
      <c r="H55" s="192">
        <f>'Bureau de vote'!J211</f>
        <v>0</v>
      </c>
      <c r="I55" s="83">
        <f>'Bureau de vote'!K211</f>
        <v>3</v>
      </c>
      <c r="J55" s="90">
        <f>'Bureau de vote'!L211</f>
        <v>159</v>
      </c>
      <c r="K55" s="23">
        <f>'Bureau de vote'!M211</f>
        <v>2</v>
      </c>
      <c r="L55" s="90">
        <f>'Bureau de vote'!N211</f>
        <v>0</v>
      </c>
      <c r="M55" s="23">
        <f>'Bureau de vote'!O211</f>
        <v>109</v>
      </c>
      <c r="N55" s="90">
        <f>'Bureau de vote'!P211</f>
        <v>0</v>
      </c>
      <c r="O55" s="23">
        <f>'Bureau de vote'!Q211</f>
        <v>3</v>
      </c>
      <c r="P55" s="90">
        <f>'Bureau de vote'!R211</f>
        <v>0</v>
      </c>
      <c r="Q55" s="23">
        <f>'Bureau de vote'!S211</f>
        <v>0</v>
      </c>
      <c r="R55" s="90">
        <f>'Bureau de vote'!T211</f>
        <v>0</v>
      </c>
      <c r="S55" s="23">
        <f>'Bureau de vote'!U211</f>
        <v>3</v>
      </c>
      <c r="T55" s="90">
        <f>'Bureau de vote'!V211</f>
        <v>0</v>
      </c>
      <c r="U55" s="23">
        <f>'Bureau de vote'!W211</f>
        <v>4</v>
      </c>
      <c r="V55" s="90">
        <f>'Bureau de vote'!X211</f>
        <v>0</v>
      </c>
      <c r="W55" s="23">
        <f>'Bureau de vote'!Y211</f>
        <v>2</v>
      </c>
      <c r="X55" s="90">
        <f>'Bureau de vote'!Z211</f>
        <v>0</v>
      </c>
      <c r="Y55" s="23">
        <f>'Bureau de vote'!AA211</f>
        <v>0</v>
      </c>
      <c r="Z55" s="90">
        <f>'Bureau de vote'!AB211</f>
        <v>0</v>
      </c>
      <c r="AA55" s="23">
        <f>'Bureau de vote'!AC211</f>
        <v>3</v>
      </c>
      <c r="AB55" s="90">
        <f>'Bureau de vote'!AD211</f>
        <v>0</v>
      </c>
      <c r="AC55" s="23">
        <f>'Bureau de vote'!AE211</f>
        <v>5</v>
      </c>
      <c r="AD55" s="90">
        <f>'Bureau de vote'!AF211</f>
        <v>0</v>
      </c>
      <c r="AE55" s="23">
        <f>'Bureau de vote'!AG211</f>
        <v>28</v>
      </c>
      <c r="AF55" s="90">
        <f>'Bureau de vote'!AH211</f>
        <v>0</v>
      </c>
    </row>
    <row r="56" spans="1:32" x14ac:dyDescent="0.15">
      <c r="A56" s="23" t="str">
        <f>'Bureau de vote'!C212</f>
        <v>Pukarua</v>
      </c>
      <c r="B56" s="83">
        <f>'Bureau de vote'!D212</f>
        <v>2</v>
      </c>
      <c r="C56" s="83">
        <f>'Bureau de vote'!E212</f>
        <v>174</v>
      </c>
      <c r="D56" s="83">
        <f>'Bureau de vote'!F212</f>
        <v>67</v>
      </c>
      <c r="E56" s="83">
        <f>'Bureau de vote'!G212</f>
        <v>107</v>
      </c>
      <c r="F56" s="192">
        <f>'Bureau de vote'!H212</f>
        <v>61.49</v>
      </c>
      <c r="G56" s="83">
        <f>'Bureau de vote'!I212</f>
        <v>8</v>
      </c>
      <c r="H56" s="192">
        <f>'Bureau de vote'!J212</f>
        <v>0</v>
      </c>
      <c r="I56" s="83">
        <f>'Bureau de vote'!K212</f>
        <v>0</v>
      </c>
      <c r="J56" s="90">
        <f>'Bureau de vote'!L212</f>
        <v>99</v>
      </c>
      <c r="K56" s="23">
        <f>'Bureau de vote'!M212</f>
        <v>1</v>
      </c>
      <c r="L56" s="90">
        <f>'Bureau de vote'!N212</f>
        <v>0</v>
      </c>
      <c r="M56" s="23">
        <f>'Bureau de vote'!O212</f>
        <v>40</v>
      </c>
      <c r="N56" s="90">
        <f>'Bureau de vote'!P212</f>
        <v>0</v>
      </c>
      <c r="O56" s="23">
        <f>'Bureau de vote'!Q212</f>
        <v>2</v>
      </c>
      <c r="P56" s="90">
        <f>'Bureau de vote'!R212</f>
        <v>0</v>
      </c>
      <c r="Q56" s="23">
        <f>'Bureau de vote'!S212</f>
        <v>0</v>
      </c>
      <c r="R56" s="90">
        <f>'Bureau de vote'!T212</f>
        <v>0</v>
      </c>
      <c r="S56" s="23">
        <f>'Bureau de vote'!U212</f>
        <v>0</v>
      </c>
      <c r="T56" s="90">
        <f>'Bureau de vote'!V212</f>
        <v>0</v>
      </c>
      <c r="U56" s="23">
        <f>'Bureau de vote'!W212</f>
        <v>1</v>
      </c>
      <c r="V56" s="90">
        <f>'Bureau de vote'!X212</f>
        <v>0</v>
      </c>
      <c r="W56" s="23">
        <f>'Bureau de vote'!Y212</f>
        <v>1</v>
      </c>
      <c r="X56" s="90">
        <f>'Bureau de vote'!Z212</f>
        <v>0</v>
      </c>
      <c r="Y56" s="23">
        <f>'Bureau de vote'!AA212</f>
        <v>0</v>
      </c>
      <c r="Z56" s="90">
        <f>'Bureau de vote'!AB212</f>
        <v>0</v>
      </c>
      <c r="AA56" s="23">
        <f>'Bureau de vote'!AC212</f>
        <v>0</v>
      </c>
      <c r="AB56" s="90">
        <f>'Bureau de vote'!AD212</f>
        <v>0</v>
      </c>
      <c r="AC56" s="23">
        <f>'Bureau de vote'!AE212</f>
        <v>13</v>
      </c>
      <c r="AD56" s="90">
        <f>'Bureau de vote'!AF212</f>
        <v>0</v>
      </c>
      <c r="AE56" s="23">
        <f>'Bureau de vote'!AG212</f>
        <v>41</v>
      </c>
      <c r="AF56" s="90">
        <f>'Bureau de vote'!AH212</f>
        <v>0</v>
      </c>
    </row>
    <row r="57" spans="1:32" x14ac:dyDescent="0.15">
      <c r="A57" s="1" t="str">
        <f>'Bureau de vote'!C248</f>
        <v>TAKAROA</v>
      </c>
      <c r="B57" s="5"/>
      <c r="C57" s="5">
        <f>'Bureau de vote'!E248</f>
        <v>1297</v>
      </c>
      <c r="D57" s="5">
        <f>'Bureau de vote'!F248</f>
        <v>604</v>
      </c>
      <c r="E57" s="5">
        <f>'Bureau de vote'!G248</f>
        <v>693</v>
      </c>
      <c r="F57" s="135">
        <f>'Bureau de vote'!H248</f>
        <v>0.53430994602929838</v>
      </c>
      <c r="G57" s="5">
        <f>'Bureau de vote'!I248</f>
        <v>27</v>
      </c>
      <c r="H57" s="135">
        <f>'Bureau de vote'!J248</f>
        <v>2.081727062451812E-2</v>
      </c>
      <c r="I57" s="5">
        <f>'Bureau de vote'!K248</f>
        <v>10</v>
      </c>
      <c r="J57" s="129">
        <f>'Bureau de vote'!L248</f>
        <v>656</v>
      </c>
      <c r="K57" s="1">
        <f>'Bureau de vote'!M248</f>
        <v>10</v>
      </c>
      <c r="L57" s="137">
        <f>'Bureau de vote'!N248</f>
        <v>1.524390243902439E-2</v>
      </c>
      <c r="M57" s="1">
        <f>'Bureau de vote'!O248</f>
        <v>190</v>
      </c>
      <c r="N57" s="137">
        <f>'Bureau de vote'!P248</f>
        <v>0.28963414634146339</v>
      </c>
      <c r="O57" s="1">
        <f>'Bureau de vote'!Q248</f>
        <v>29</v>
      </c>
      <c r="P57" s="137">
        <f>'Bureau de vote'!R248</f>
        <v>4.4207317073170729E-2</v>
      </c>
      <c r="Q57" s="1">
        <f>'Bureau de vote'!S248</f>
        <v>8</v>
      </c>
      <c r="R57" s="137">
        <f>'Bureau de vote'!T248</f>
        <v>1.2195121951219513E-2</v>
      </c>
      <c r="S57" s="1">
        <f>'Bureau de vote'!U248</f>
        <v>3</v>
      </c>
      <c r="T57" s="137">
        <f>'Bureau de vote'!V248</f>
        <v>4.5731707317073168E-3</v>
      </c>
      <c r="U57" s="1">
        <f>'Bureau de vote'!W248</f>
        <v>2</v>
      </c>
      <c r="V57" s="137">
        <f>'Bureau de vote'!X248</f>
        <v>3.0487804878048782E-3</v>
      </c>
      <c r="W57" s="1">
        <f>'Bureau de vote'!Y248</f>
        <v>0</v>
      </c>
      <c r="X57" s="137">
        <f>'Bureau de vote'!Z248</f>
        <v>0</v>
      </c>
      <c r="Y57" s="1">
        <f>'Bureau de vote'!AA248</f>
        <v>6</v>
      </c>
      <c r="Z57" s="137">
        <f>'Bureau de vote'!AB248</f>
        <v>9.1463414634146336E-3</v>
      </c>
      <c r="AA57" s="1">
        <f>'Bureau de vote'!AC248</f>
        <v>32</v>
      </c>
      <c r="AB57" s="137">
        <f>'Bureau de vote'!AD248</f>
        <v>4.878048780487805E-2</v>
      </c>
      <c r="AC57" s="1">
        <f>'Bureau de vote'!AE248</f>
        <v>1</v>
      </c>
      <c r="AD57" s="137">
        <f>'Bureau de vote'!AF248</f>
        <v>1.5243902439024391E-3</v>
      </c>
      <c r="AE57" s="1">
        <f>'Bureau de vote'!AG248</f>
        <v>375</v>
      </c>
      <c r="AF57" s="137">
        <f>'Bureau de vote'!AH248</f>
        <v>0.57164634146341464</v>
      </c>
    </row>
    <row r="58" spans="1:32" x14ac:dyDescent="0.15">
      <c r="A58" s="23" t="str">
        <f>'Bureau de vote'!C249</f>
        <v>Takaroa</v>
      </c>
      <c r="B58" s="83">
        <f>'Bureau de vote'!D249</f>
        <v>1</v>
      </c>
      <c r="C58" s="83">
        <f>'Bureau de vote'!E249</f>
        <v>829</v>
      </c>
      <c r="D58" s="83">
        <f>'Bureau de vote'!F249</f>
        <v>386</v>
      </c>
      <c r="E58" s="83">
        <f>'Bureau de vote'!G249</f>
        <v>443</v>
      </c>
      <c r="F58" s="192">
        <f>'Bureau de vote'!H249</f>
        <v>53.43</v>
      </c>
      <c r="G58" s="83">
        <f>'Bureau de vote'!I249</f>
        <v>14</v>
      </c>
      <c r="H58" s="192">
        <f>'Bureau de vote'!J249</f>
        <v>0</v>
      </c>
      <c r="I58" s="83">
        <f>'Bureau de vote'!K249</f>
        <v>4</v>
      </c>
      <c r="J58" s="90">
        <f>'Bureau de vote'!L249</f>
        <v>425</v>
      </c>
      <c r="K58" s="23">
        <f>'Bureau de vote'!M249</f>
        <v>6</v>
      </c>
      <c r="L58" s="90">
        <f>'Bureau de vote'!N249</f>
        <v>0</v>
      </c>
      <c r="M58" s="23">
        <f>'Bureau de vote'!O249</f>
        <v>166</v>
      </c>
      <c r="N58" s="90">
        <f>'Bureau de vote'!P249</f>
        <v>0</v>
      </c>
      <c r="O58" s="23">
        <f>'Bureau de vote'!Q249</f>
        <v>9</v>
      </c>
      <c r="P58" s="90">
        <f>'Bureau de vote'!R249</f>
        <v>0</v>
      </c>
      <c r="Q58" s="23">
        <f>'Bureau de vote'!S249</f>
        <v>2</v>
      </c>
      <c r="R58" s="90">
        <f>'Bureau de vote'!T249</f>
        <v>0</v>
      </c>
      <c r="S58" s="23">
        <f>'Bureau de vote'!U249</f>
        <v>1</v>
      </c>
      <c r="T58" s="90">
        <f>'Bureau de vote'!V249</f>
        <v>0</v>
      </c>
      <c r="U58" s="23">
        <f>'Bureau de vote'!W249</f>
        <v>1</v>
      </c>
      <c r="V58" s="90">
        <f>'Bureau de vote'!X249</f>
        <v>0</v>
      </c>
      <c r="W58" s="23">
        <f>'Bureau de vote'!Y249</f>
        <v>0</v>
      </c>
      <c r="X58" s="90">
        <f>'Bureau de vote'!Z249</f>
        <v>0</v>
      </c>
      <c r="Y58" s="23">
        <f>'Bureau de vote'!AA249</f>
        <v>0</v>
      </c>
      <c r="Z58" s="90">
        <f>'Bureau de vote'!AB249</f>
        <v>0</v>
      </c>
      <c r="AA58" s="23">
        <f>'Bureau de vote'!AC249</f>
        <v>4</v>
      </c>
      <c r="AB58" s="90">
        <f>'Bureau de vote'!AD249</f>
        <v>0</v>
      </c>
      <c r="AC58" s="23">
        <f>'Bureau de vote'!AE249</f>
        <v>0</v>
      </c>
      <c r="AD58" s="90">
        <f>'Bureau de vote'!AF249</f>
        <v>0</v>
      </c>
      <c r="AE58" s="23">
        <f>'Bureau de vote'!AG249</f>
        <v>236</v>
      </c>
      <c r="AF58" s="90">
        <f>'Bureau de vote'!AH249</f>
        <v>0</v>
      </c>
    </row>
    <row r="59" spans="1:32" x14ac:dyDescent="0.15">
      <c r="A59" s="23" t="str">
        <f>'Bureau de vote'!C250</f>
        <v>Takapoto</v>
      </c>
      <c r="B59" s="83">
        <f>'Bureau de vote'!D250</f>
        <v>2</v>
      </c>
      <c r="C59" s="83">
        <f>'Bureau de vote'!E250</f>
        <v>468</v>
      </c>
      <c r="D59" s="83">
        <f>'Bureau de vote'!F250</f>
        <v>218</v>
      </c>
      <c r="E59" s="83">
        <f>'Bureau de vote'!G250</f>
        <v>250</v>
      </c>
      <c r="F59" s="192">
        <f>'Bureau de vote'!H250</f>
        <v>53.42</v>
      </c>
      <c r="G59" s="83">
        <f>'Bureau de vote'!I250</f>
        <v>13</v>
      </c>
      <c r="H59" s="192">
        <f>'Bureau de vote'!J250</f>
        <v>0</v>
      </c>
      <c r="I59" s="83">
        <f>'Bureau de vote'!K250</f>
        <v>6</v>
      </c>
      <c r="J59" s="90">
        <f>'Bureau de vote'!L250</f>
        <v>231</v>
      </c>
      <c r="K59" s="23">
        <f>'Bureau de vote'!M250</f>
        <v>4</v>
      </c>
      <c r="L59" s="90">
        <f>'Bureau de vote'!N250</f>
        <v>0</v>
      </c>
      <c r="M59" s="23">
        <f>'Bureau de vote'!O250</f>
        <v>24</v>
      </c>
      <c r="N59" s="90">
        <f>'Bureau de vote'!P250</f>
        <v>0</v>
      </c>
      <c r="O59" s="23">
        <f>'Bureau de vote'!Q250</f>
        <v>20</v>
      </c>
      <c r="P59" s="90">
        <f>'Bureau de vote'!R250</f>
        <v>0</v>
      </c>
      <c r="Q59" s="23">
        <f>'Bureau de vote'!S250</f>
        <v>6</v>
      </c>
      <c r="R59" s="90">
        <f>'Bureau de vote'!T250</f>
        <v>0</v>
      </c>
      <c r="S59" s="23">
        <f>'Bureau de vote'!U250</f>
        <v>2</v>
      </c>
      <c r="T59" s="90">
        <f>'Bureau de vote'!V250</f>
        <v>0</v>
      </c>
      <c r="U59" s="23">
        <f>'Bureau de vote'!W250</f>
        <v>1</v>
      </c>
      <c r="V59" s="90">
        <f>'Bureau de vote'!X250</f>
        <v>0</v>
      </c>
      <c r="W59" s="23">
        <f>'Bureau de vote'!Y250</f>
        <v>0</v>
      </c>
      <c r="X59" s="90">
        <f>'Bureau de vote'!Z250</f>
        <v>0</v>
      </c>
      <c r="Y59" s="23">
        <f>'Bureau de vote'!AA250</f>
        <v>6</v>
      </c>
      <c r="Z59" s="191">
        <f>'Bureau de vote'!AB250</f>
        <v>0</v>
      </c>
      <c r="AA59" s="23">
        <f>'Bureau de vote'!AC250</f>
        <v>28</v>
      </c>
      <c r="AB59" s="90">
        <f>'Bureau de vote'!AD250</f>
        <v>0</v>
      </c>
      <c r="AC59" s="23">
        <f>'Bureau de vote'!AE250</f>
        <v>1</v>
      </c>
      <c r="AD59" s="191">
        <f>'Bureau de vote'!AF250</f>
        <v>0</v>
      </c>
      <c r="AE59" s="23">
        <f>'Bureau de vote'!AG250</f>
        <v>139</v>
      </c>
      <c r="AF59" s="90">
        <f>'Bureau de vote'!AH250</f>
        <v>0</v>
      </c>
    </row>
    <row r="60" spans="1:32" x14ac:dyDescent="0.15">
      <c r="A60" s="1" t="str">
        <f>'Bureau de vote'!C256</f>
        <v>TATAKOTO</v>
      </c>
      <c r="B60" s="5"/>
      <c r="C60" s="5">
        <f>'Bureau de vote'!E256</f>
        <v>205</v>
      </c>
      <c r="D60" s="5">
        <f>'Bureau de vote'!F256</f>
        <v>88</v>
      </c>
      <c r="E60" s="5">
        <f>'Bureau de vote'!G256</f>
        <v>117</v>
      </c>
      <c r="F60" s="135">
        <f>'Bureau de vote'!H256</f>
        <v>0.57073170731707312</v>
      </c>
      <c r="G60" s="5">
        <f>'Bureau de vote'!I256</f>
        <v>1</v>
      </c>
      <c r="H60" s="135">
        <f>'Bureau de vote'!J256</f>
        <v>4.8780487804878049E-3</v>
      </c>
      <c r="I60" s="5">
        <f>'Bureau de vote'!K256</f>
        <v>1</v>
      </c>
      <c r="J60" s="129">
        <f>'Bureau de vote'!L256</f>
        <v>115</v>
      </c>
      <c r="K60" s="1">
        <f>'Bureau de vote'!M256</f>
        <v>2</v>
      </c>
      <c r="L60" s="137">
        <f>'Bureau de vote'!N256</f>
        <v>1.7391304347826087E-2</v>
      </c>
      <c r="M60" s="1">
        <f>'Bureau de vote'!O256</f>
        <v>86</v>
      </c>
      <c r="N60" s="137">
        <f>'Bureau de vote'!P256</f>
        <v>0.74782608695652175</v>
      </c>
      <c r="O60" s="1">
        <f>'Bureau de vote'!Q256</f>
        <v>4</v>
      </c>
      <c r="P60" s="137">
        <f>'Bureau de vote'!R256</f>
        <v>3.4782608695652174E-2</v>
      </c>
      <c r="Q60" s="1">
        <f>'Bureau de vote'!S256</f>
        <v>2</v>
      </c>
      <c r="R60" s="137">
        <f>'Bureau de vote'!T256</f>
        <v>1.7391304347826087E-2</v>
      </c>
      <c r="S60" s="1">
        <f>'Bureau de vote'!U256</f>
        <v>1</v>
      </c>
      <c r="T60" s="137">
        <f>'Bureau de vote'!V256</f>
        <v>8.6956521739130436E-3</v>
      </c>
      <c r="U60" s="1">
        <f>'Bureau de vote'!W256</f>
        <v>3</v>
      </c>
      <c r="V60" s="137">
        <f>'Bureau de vote'!X256</f>
        <v>2.6086956521739129E-2</v>
      </c>
      <c r="W60" s="1">
        <f>'Bureau de vote'!Y256</f>
        <v>0</v>
      </c>
      <c r="X60" s="137">
        <f>'Bureau de vote'!Z256</f>
        <v>0</v>
      </c>
      <c r="Y60" s="1">
        <f>'Bureau de vote'!AA256</f>
        <v>0</v>
      </c>
      <c r="Z60" s="137">
        <f>'Bureau de vote'!AB256</f>
        <v>0</v>
      </c>
      <c r="AA60" s="1">
        <f>'Bureau de vote'!AC256</f>
        <v>5</v>
      </c>
      <c r="AB60" s="137">
        <f>'Bureau de vote'!AD256</f>
        <v>4.3478260869565216E-2</v>
      </c>
      <c r="AC60" s="1">
        <f>'Bureau de vote'!AE256</f>
        <v>0</v>
      </c>
      <c r="AD60" s="137">
        <f>'Bureau de vote'!AF256</f>
        <v>0</v>
      </c>
      <c r="AE60" s="1">
        <f>'Bureau de vote'!AG256</f>
        <v>12</v>
      </c>
      <c r="AF60" s="137">
        <f>'Bureau de vote'!AH256</f>
        <v>0.10434782608695652</v>
      </c>
    </row>
    <row r="61" spans="1:32" x14ac:dyDescent="0.15">
      <c r="A61" s="23" t="str">
        <f>'Bureau de vote'!C257</f>
        <v>Tatakoto</v>
      </c>
      <c r="B61" s="83">
        <f>'Bureau de vote'!D257</f>
        <v>1</v>
      </c>
      <c r="C61" s="83">
        <f>'Bureau de vote'!E257</f>
        <v>205</v>
      </c>
      <c r="D61" s="83">
        <f>'Bureau de vote'!F257</f>
        <v>88</v>
      </c>
      <c r="E61" s="83">
        <f>'Bureau de vote'!G257</f>
        <v>117</v>
      </c>
      <c r="F61" s="192">
        <f>'Bureau de vote'!H257</f>
        <v>57.07</v>
      </c>
      <c r="G61" s="83">
        <f>'Bureau de vote'!I257</f>
        <v>1</v>
      </c>
      <c r="H61" s="192">
        <f>'Bureau de vote'!J257</f>
        <v>0</v>
      </c>
      <c r="I61" s="83">
        <f>'Bureau de vote'!K257</f>
        <v>1</v>
      </c>
      <c r="J61" s="90">
        <f>'Bureau de vote'!L257</f>
        <v>115</v>
      </c>
      <c r="K61" s="23">
        <f>'Bureau de vote'!M257</f>
        <v>2</v>
      </c>
      <c r="L61" s="90">
        <f>'Bureau de vote'!N257</f>
        <v>0</v>
      </c>
      <c r="M61" s="23">
        <f>'Bureau de vote'!O257</f>
        <v>86</v>
      </c>
      <c r="N61" s="90">
        <f>'Bureau de vote'!P257</f>
        <v>0</v>
      </c>
      <c r="O61" s="23">
        <f>'Bureau de vote'!Q257</f>
        <v>4</v>
      </c>
      <c r="P61" s="90">
        <f>'Bureau de vote'!R257</f>
        <v>0</v>
      </c>
      <c r="Q61" s="23">
        <f>'Bureau de vote'!S257</f>
        <v>2</v>
      </c>
      <c r="R61" s="90">
        <f>'Bureau de vote'!T257</f>
        <v>0</v>
      </c>
      <c r="S61" s="23">
        <f>'Bureau de vote'!U257</f>
        <v>1</v>
      </c>
      <c r="T61" s="90">
        <f>'Bureau de vote'!V257</f>
        <v>0</v>
      </c>
      <c r="U61" s="23">
        <f>'Bureau de vote'!W257</f>
        <v>3</v>
      </c>
      <c r="V61" s="90">
        <f>'Bureau de vote'!X257</f>
        <v>0</v>
      </c>
      <c r="W61" s="23">
        <f>'Bureau de vote'!Y257</f>
        <v>0</v>
      </c>
      <c r="X61" s="90">
        <f>'Bureau de vote'!Z257</f>
        <v>0</v>
      </c>
      <c r="Y61" s="23">
        <f>'Bureau de vote'!AA257</f>
        <v>0</v>
      </c>
      <c r="Z61" s="90">
        <f>'Bureau de vote'!AB257</f>
        <v>0</v>
      </c>
      <c r="AA61" s="23">
        <f>'Bureau de vote'!AC257</f>
        <v>5</v>
      </c>
      <c r="AB61" s="90">
        <f>'Bureau de vote'!AD257</f>
        <v>0</v>
      </c>
      <c r="AC61" s="23">
        <f>'Bureau de vote'!AE257</f>
        <v>0</v>
      </c>
      <c r="AD61" s="90">
        <f>'Bureau de vote'!AF257</f>
        <v>0</v>
      </c>
      <c r="AE61" s="23">
        <f>'Bureau de vote'!AG257</f>
        <v>12</v>
      </c>
      <c r="AF61" s="90">
        <f>'Bureau de vote'!AH257</f>
        <v>0</v>
      </c>
    </row>
    <row r="62" spans="1:32" x14ac:dyDescent="0.15">
      <c r="A62" s="1" t="str">
        <f>'Bureau de vote'!C273</f>
        <v>TUREIA</v>
      </c>
      <c r="B62" s="5"/>
      <c r="C62" s="5">
        <f>'Bureau de vote'!E273</f>
        <v>237</v>
      </c>
      <c r="D62" s="5">
        <f>'Bureau de vote'!F273</f>
        <v>147</v>
      </c>
      <c r="E62" s="5">
        <f>'Bureau de vote'!G273</f>
        <v>90</v>
      </c>
      <c r="F62" s="135">
        <f>'Bureau de vote'!H273</f>
        <v>0.379746835443038</v>
      </c>
      <c r="G62" s="5">
        <f>'Bureau de vote'!I273</f>
        <v>4</v>
      </c>
      <c r="H62" s="135">
        <f>'Bureau de vote'!J273</f>
        <v>1.6877637130801686E-2</v>
      </c>
      <c r="I62" s="5">
        <f>'Bureau de vote'!K273</f>
        <v>2</v>
      </c>
      <c r="J62" s="129">
        <f>'Bureau de vote'!L273</f>
        <v>84</v>
      </c>
      <c r="K62" s="1">
        <f>'Bureau de vote'!M273</f>
        <v>1</v>
      </c>
      <c r="L62" s="137">
        <f>'Bureau de vote'!N273</f>
        <v>1.1904761904761904E-2</v>
      </c>
      <c r="M62" s="1">
        <f>'Bureau de vote'!O273</f>
        <v>29</v>
      </c>
      <c r="N62" s="137">
        <f>'Bureau de vote'!P273</f>
        <v>0.34523809523809523</v>
      </c>
      <c r="O62" s="1">
        <f>'Bureau de vote'!Q273</f>
        <v>1</v>
      </c>
      <c r="P62" s="137">
        <f>'Bureau de vote'!R273</f>
        <v>1.1904761904761904E-2</v>
      </c>
      <c r="Q62" s="1">
        <f>'Bureau de vote'!S273</f>
        <v>2</v>
      </c>
      <c r="R62" s="137">
        <f>'Bureau de vote'!T273</f>
        <v>2.3809523809523808E-2</v>
      </c>
      <c r="S62" s="1">
        <f>'Bureau de vote'!U273</f>
        <v>2</v>
      </c>
      <c r="T62" s="137">
        <f>'Bureau de vote'!V273</f>
        <v>2.3809523809523808E-2</v>
      </c>
      <c r="U62" s="1">
        <f>'Bureau de vote'!W273</f>
        <v>0</v>
      </c>
      <c r="V62" s="137">
        <f>'Bureau de vote'!X273</f>
        <v>0</v>
      </c>
      <c r="W62" s="1">
        <f>'Bureau de vote'!Y273</f>
        <v>1</v>
      </c>
      <c r="X62" s="137">
        <f>'Bureau de vote'!Z273</f>
        <v>1.1904761904761904E-2</v>
      </c>
      <c r="Y62" s="1">
        <f>'Bureau de vote'!AA273</f>
        <v>0</v>
      </c>
      <c r="Z62" s="137">
        <f>'Bureau de vote'!AB273</f>
        <v>0</v>
      </c>
      <c r="AA62" s="1">
        <f>'Bureau de vote'!AC273</f>
        <v>5</v>
      </c>
      <c r="AB62" s="137">
        <f>'Bureau de vote'!AD273</f>
        <v>5.9523809523809521E-2</v>
      </c>
      <c r="AC62" s="1">
        <f>'Bureau de vote'!AE273</f>
        <v>0</v>
      </c>
      <c r="AD62" s="137">
        <f>'Bureau de vote'!AF273</f>
        <v>0</v>
      </c>
      <c r="AE62" s="1">
        <f>'Bureau de vote'!AG273</f>
        <v>43</v>
      </c>
      <c r="AF62" s="137">
        <f>'Bureau de vote'!AH273</f>
        <v>0.51190476190476186</v>
      </c>
    </row>
    <row r="63" spans="1:32" ht="14" thickBot="1" x14ac:dyDescent="0.2">
      <c r="A63" s="130" t="str">
        <f>'Bureau de vote'!C274</f>
        <v>Tureia</v>
      </c>
      <c r="B63" s="133">
        <f>'Bureau de vote'!D274</f>
        <v>1</v>
      </c>
      <c r="C63" s="133">
        <f>'Bureau de vote'!E274</f>
        <v>237</v>
      </c>
      <c r="D63" s="133">
        <f>'Bureau de vote'!F274</f>
        <v>147</v>
      </c>
      <c r="E63" s="133">
        <f>'Bureau de vote'!G274</f>
        <v>90</v>
      </c>
      <c r="F63" s="196">
        <f>'Bureau de vote'!H274</f>
        <v>37.97</v>
      </c>
      <c r="G63" s="133">
        <f>'Bureau de vote'!I274</f>
        <v>4</v>
      </c>
      <c r="H63" s="196">
        <f>'Bureau de vote'!J274</f>
        <v>0</v>
      </c>
      <c r="I63" s="133">
        <f>'Bureau de vote'!K274</f>
        <v>2</v>
      </c>
      <c r="J63" s="131">
        <f>'Bureau de vote'!L274</f>
        <v>84</v>
      </c>
      <c r="K63" s="130">
        <f>'Bureau de vote'!M274</f>
        <v>1</v>
      </c>
      <c r="L63" s="131">
        <f>'Bureau de vote'!N274</f>
        <v>0</v>
      </c>
      <c r="M63" s="130">
        <f>'Bureau de vote'!O274</f>
        <v>29</v>
      </c>
      <c r="N63" s="131">
        <f>'Bureau de vote'!P274</f>
        <v>0</v>
      </c>
      <c r="O63" s="130">
        <f>'Bureau de vote'!Q274</f>
        <v>1</v>
      </c>
      <c r="P63" s="131">
        <f>'Bureau de vote'!R274</f>
        <v>0</v>
      </c>
      <c r="Q63" s="130">
        <f>'Bureau de vote'!S274</f>
        <v>2</v>
      </c>
      <c r="R63" s="131">
        <f>'Bureau de vote'!T274</f>
        <v>0</v>
      </c>
      <c r="S63" s="130">
        <f>'Bureau de vote'!U274</f>
        <v>2</v>
      </c>
      <c r="T63" s="131">
        <f>'Bureau de vote'!V274</f>
        <v>0</v>
      </c>
      <c r="U63" s="130">
        <f>'Bureau de vote'!W274</f>
        <v>0</v>
      </c>
      <c r="V63" s="131">
        <f>'Bureau de vote'!X274</f>
        <v>0</v>
      </c>
      <c r="W63" s="130">
        <f>'Bureau de vote'!Y274</f>
        <v>1</v>
      </c>
      <c r="X63" s="131">
        <f>'Bureau de vote'!Z274</f>
        <v>0</v>
      </c>
      <c r="Y63" s="130">
        <f>'Bureau de vote'!AA274</f>
        <v>0</v>
      </c>
      <c r="Z63" s="131">
        <f>'Bureau de vote'!AB274</f>
        <v>0</v>
      </c>
      <c r="AA63" s="130">
        <f>'Bureau de vote'!AC274</f>
        <v>5</v>
      </c>
      <c r="AB63" s="131">
        <f>'Bureau de vote'!AD274</f>
        <v>0</v>
      </c>
      <c r="AC63" s="130">
        <f>'Bureau de vote'!AE274</f>
        <v>0</v>
      </c>
      <c r="AD63" s="131">
        <f>'Bureau de vote'!AF274</f>
        <v>0</v>
      </c>
      <c r="AE63" s="130">
        <f>'Bureau de vote'!AG274</f>
        <v>43</v>
      </c>
      <c r="AF63" s="131">
        <f>'Bureau de vote'!AH274</f>
        <v>0</v>
      </c>
    </row>
    <row r="64" spans="1:32" ht="14" thickBot="1" x14ac:dyDescent="0.2"/>
    <row r="65" spans="1:32" s="29" customFormat="1" ht="26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123" t="str">
        <f>'Archipel - IDV'!K140</f>
        <v>Nicolas</v>
      </c>
      <c r="L65" s="124" t="str">
        <f>'Archipel - IDV'!L140</f>
        <v>DUPONT-AIGAN</v>
      </c>
      <c r="M65" s="123" t="str">
        <f>'Archipel - IDV'!M140</f>
        <v>Marine</v>
      </c>
      <c r="N65" s="125" t="str">
        <f>'Archipel - IDV'!N140</f>
        <v>LE PEN</v>
      </c>
      <c r="O65" s="123" t="str">
        <f>'Archipel - IDV'!O140</f>
        <v>Emmanuel</v>
      </c>
      <c r="P65" s="125" t="str">
        <f>'Archipel - IDV'!P140</f>
        <v>MACRON</v>
      </c>
      <c r="Q65" s="123" t="str">
        <f>'Archipel - IDV'!Q140</f>
        <v>Benoît</v>
      </c>
      <c r="R65" s="125" t="str">
        <f>'Archipel - IDV'!R140</f>
        <v>HAMON</v>
      </c>
      <c r="S65" s="123" t="str">
        <f>'Archipel - IDV'!S140</f>
        <v>Nathalie</v>
      </c>
      <c r="T65" s="125" t="str">
        <f>'Archipel - IDV'!T140</f>
        <v>ARTHAUD</v>
      </c>
      <c r="U65" s="123" t="str">
        <f>'Archipel - IDV'!U140</f>
        <v>Philippe</v>
      </c>
      <c r="V65" s="125" t="str">
        <f>'Archipel - IDV'!V140</f>
        <v>POUTOU</v>
      </c>
      <c r="W65" s="123" t="str">
        <f>'Archipel - IDV'!W140</f>
        <v>Jacques</v>
      </c>
      <c r="X65" s="125" t="str">
        <f>'Archipel - IDV'!X140</f>
        <v>CHEMINADE</v>
      </c>
      <c r="Y65" s="123" t="str">
        <f>'Archipel - IDV'!Y140</f>
        <v>Jean</v>
      </c>
      <c r="Z65" s="125" t="str">
        <f>'Archipel - IDV'!Z140</f>
        <v>LASSALLE</v>
      </c>
      <c r="AA65" s="123" t="str">
        <f>'Archipel - IDV'!AA140</f>
        <v>Jean-Luc</v>
      </c>
      <c r="AB65" s="125" t="str">
        <f>'Archipel - IDV'!AB140</f>
        <v>MELENCHON</v>
      </c>
      <c r="AC65" s="123" t="str">
        <f>'Archipel - IDV'!AC140</f>
        <v>François</v>
      </c>
      <c r="AD65" s="125" t="str">
        <f>'Archipel - IDV'!AD140</f>
        <v>ASSELINEAU</v>
      </c>
      <c r="AE65" s="123" t="str">
        <f>'Archipel - IDV'!AE140</f>
        <v>François</v>
      </c>
      <c r="AF65" s="125" t="str">
        <f>'Archipel - IDV'!AF140</f>
        <v>FILLON</v>
      </c>
    </row>
    <row r="66" spans="1:32" s="113" customFormat="1" ht="29" thickBot="1" x14ac:dyDescent="0.25">
      <c r="A66" s="108" t="s">
        <v>124</v>
      </c>
      <c r="B66" s="109" t="s">
        <v>126</v>
      </c>
      <c r="C66" s="108" t="s">
        <v>112</v>
      </c>
      <c r="D66" s="108" t="s">
        <v>113</v>
      </c>
      <c r="E66" s="108" t="s">
        <v>114</v>
      </c>
      <c r="F66" s="108" t="s">
        <v>173</v>
      </c>
      <c r="G66" s="108" t="str">
        <f>G4</f>
        <v>Blancs</v>
      </c>
      <c r="H66" s="108" t="str">
        <f t="shared" ref="H66:I66" si="0">H4</f>
        <v>% Blancs</v>
      </c>
      <c r="I66" s="108" t="str">
        <f t="shared" si="0"/>
        <v>Nuls</v>
      </c>
      <c r="J66" s="108" t="s">
        <v>115</v>
      </c>
      <c r="K66" s="110" t="s">
        <v>116</v>
      </c>
      <c r="L66" s="111" t="s">
        <v>117</v>
      </c>
      <c r="M66" s="110" t="s">
        <v>116</v>
      </c>
      <c r="N66" s="111" t="s">
        <v>117</v>
      </c>
      <c r="O66" s="110" t="s">
        <v>116</v>
      </c>
      <c r="P66" s="111" t="s">
        <v>117</v>
      </c>
      <c r="Q66" s="148" t="s">
        <v>116</v>
      </c>
      <c r="R66" s="149" t="s">
        <v>117</v>
      </c>
      <c r="S66" s="148" t="s">
        <v>116</v>
      </c>
      <c r="T66" s="149" t="s">
        <v>117</v>
      </c>
      <c r="U66" s="148" t="s">
        <v>116</v>
      </c>
      <c r="V66" s="149" t="s">
        <v>117</v>
      </c>
      <c r="W66" s="148" t="s">
        <v>116</v>
      </c>
      <c r="X66" s="149" t="s">
        <v>117</v>
      </c>
      <c r="Y66" s="148" t="s">
        <v>116</v>
      </c>
      <c r="Z66" s="149" t="s">
        <v>117</v>
      </c>
      <c r="AA66" s="148" t="s">
        <v>116</v>
      </c>
      <c r="AB66" s="149" t="s">
        <v>117</v>
      </c>
      <c r="AC66" s="148" t="s">
        <v>116</v>
      </c>
      <c r="AD66" s="149" t="s">
        <v>117</v>
      </c>
      <c r="AE66" s="148" t="s">
        <v>116</v>
      </c>
      <c r="AF66" s="149" t="s">
        <v>117</v>
      </c>
    </row>
    <row r="67" spans="1:32" ht="14" thickBot="1" x14ac:dyDescent="0.2">
      <c r="A67" s="11" t="s">
        <v>175</v>
      </c>
      <c r="B67" s="12">
        <f>COUNTA(B5:B63)</f>
        <v>42</v>
      </c>
      <c r="C67" s="12">
        <f>SUM(C62,C60+C57+C54+C48+C46+C42+C39+C36+C30+C5+C8+C12+C18+C21+C23+C27)</f>
        <v>14024</v>
      </c>
      <c r="D67" s="12">
        <f>SUM(D62,D60+D57+D54+D48+D46+D42+D39+D36+D30+D5+D8+D12+D18+D21+D23+D27)</f>
        <v>7995</v>
      </c>
      <c r="E67" s="12">
        <f>SUM(E62,E60+E57+E54+E48+E46+E42+E39+E36+E30+E5+E8+E12+E18+E21+E23+E27)</f>
        <v>6029</v>
      </c>
      <c r="F67" s="17">
        <f>E67/C67</f>
        <v>0.42990587564175697</v>
      </c>
      <c r="G67" s="119">
        <f>SUM(G5,G8,G12,G18,G21,G23,G27,G30,G36,G39,G42,G46,G48,G54,G57,G60,G62)</f>
        <v>155</v>
      </c>
      <c r="H67" s="139">
        <f>G67/C67</f>
        <v>1.105248146035368E-2</v>
      </c>
      <c r="I67" s="12">
        <f>SUM(I5,I8,I12,I18,I21,I23,I27,I30,I36,I39,I42,I46,I48,I54,I57,I60,I62)</f>
        <v>169</v>
      </c>
      <c r="J67" s="12">
        <f>SUM(J62,J60+J57+J54+J48+J46+J42+J39+J36+J30+J5+J8+J12+J18+J21+J23+J27)</f>
        <v>5705</v>
      </c>
      <c r="K67" s="11">
        <f>SUM(K62,K60+K57+K54+K48+K46+K42+K39+K36+K30+K5+K8+K12+K18+K21+K23+K27)</f>
        <v>119</v>
      </c>
      <c r="L67" s="22">
        <f>K67/$J67</f>
        <v>2.0858895705521473E-2</v>
      </c>
      <c r="M67" s="11">
        <f>SUM(M62,M60+M57+M54+M48+M46+M42+M39+M36+M30+M5+M8+M12+M18+M21+M23+M27)</f>
        <v>2199</v>
      </c>
      <c r="N67" s="22">
        <f>M67/$J67</f>
        <v>0.38545135845749345</v>
      </c>
      <c r="O67" s="11">
        <f t="shared" ref="O67" si="1">SUM(O62,O60+O57+O54+O48+O46+O42+O39+O36+O30+O5+O8+O12+O18+O21+O23+O27)</f>
        <v>426</v>
      </c>
      <c r="P67" s="22">
        <f t="shared" ref="P67" si="2">O67/$J67</f>
        <v>7.4671340929009636E-2</v>
      </c>
      <c r="Q67" s="11">
        <f t="shared" ref="Q67" si="3">SUM(Q62,Q60+Q57+Q54+Q48+Q46+Q42+Q39+Q36+Q30+Q5+Q8+Q12+Q18+Q21+Q23+Q27)</f>
        <v>115</v>
      </c>
      <c r="R67" s="22">
        <f t="shared" ref="R67" si="4">Q67/$J67</f>
        <v>2.0157756354075372E-2</v>
      </c>
      <c r="S67" s="11">
        <f t="shared" ref="S67" si="5">SUM(S62,S60+S57+S54+S48+S46+S42+S39+S36+S30+S5+S8+S12+S18+S21+S23+S27)</f>
        <v>56</v>
      </c>
      <c r="T67" s="22">
        <f t="shared" ref="T67" si="6">S67/$J67</f>
        <v>9.8159509202453993E-3</v>
      </c>
      <c r="U67" s="11">
        <f t="shared" ref="U67" si="7">SUM(U62,U60+U57+U54+U48+U46+U42+U39+U36+U30+U5+U8+U12+U18+U21+U23+U27)</f>
        <v>60</v>
      </c>
      <c r="V67" s="22">
        <f t="shared" ref="V67" si="8">U67/$J67</f>
        <v>1.0517090271691499E-2</v>
      </c>
      <c r="W67" s="11">
        <f t="shared" ref="W67" si="9">SUM(W62,W60+W57+W54+W48+W46+W42+W39+W36+W30+W5+W8+W12+W18+W21+W23+W27)</f>
        <v>9</v>
      </c>
      <c r="X67" s="22">
        <f t="shared" ref="X67" si="10">W67/$J67</f>
        <v>1.5775635407537247E-3</v>
      </c>
      <c r="Y67" s="11">
        <f t="shared" ref="Y67" si="11">SUM(Y62,Y60+Y57+Y54+Y48+Y46+Y42+Y39+Y36+Y30+Y5+Y8+Y12+Y18+Y21+Y23+Y27)</f>
        <v>20</v>
      </c>
      <c r="Z67" s="22">
        <f t="shared" ref="Z67" si="12">Y67/$J67</f>
        <v>3.5056967572304996E-3</v>
      </c>
      <c r="AA67" s="11">
        <f t="shared" ref="AA67" si="13">SUM(AA62,AA60+AA57+AA54+AA48+AA46+AA42+AA39+AA36+AA30+AA5+AA8+AA12+AA18+AA21+AA23+AA27)</f>
        <v>226</v>
      </c>
      <c r="AB67" s="22">
        <f t="shared" ref="AB67" si="14">AA67/$J67</f>
        <v>3.9614373356704646E-2</v>
      </c>
      <c r="AC67" s="11">
        <f>SUM(AC62,AC60+AC57+AC54+AC48+AC46+AC42+AC39+AC36+AC30+AC5+AC8+AC12+AC18+AC21+AC23+AC27)</f>
        <v>54</v>
      </c>
      <c r="AD67" s="22">
        <f t="shared" ref="AD67" si="15">AC67/$J67</f>
        <v>9.4653812445223487E-3</v>
      </c>
      <c r="AE67" s="11">
        <f>SUM(AE62,AE60+AE57+AE54+AE48+AE46+AE42+AE39+AE36+AE30+AE5+AE8+AE12+AE18+AE21+AE23+AE27)</f>
        <v>2421</v>
      </c>
      <c r="AF67" s="22">
        <f t="shared" ref="AF67" si="16">AE67/$J67</f>
        <v>0.42436459246275199</v>
      </c>
    </row>
    <row r="68" spans="1:32" ht="14" thickBo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4" thickBot="1" x14ac:dyDescent="0.2"/>
    <row r="70" spans="1:32" s="29" customFormat="1" ht="26" x14ac:dyDescent="0.15">
      <c r="K70" s="35" t="str">
        <f>'Bureau de vote'!M291</f>
        <v>Nicolas</v>
      </c>
      <c r="L70" s="33" t="str">
        <f>'Bureau de vote'!N291</f>
        <v>DUPONT-AIGAN</v>
      </c>
      <c r="M70" s="35" t="str">
        <f>'Bureau de vote'!O291</f>
        <v>Marine</v>
      </c>
      <c r="N70" s="36" t="str">
        <f>'Bureau de vote'!P291</f>
        <v>LE PEN</v>
      </c>
      <c r="O70" s="35" t="str">
        <f>'Bureau de vote'!Q291</f>
        <v>Emmanuel</v>
      </c>
      <c r="P70" s="36" t="str">
        <f>'Bureau de vote'!R291</f>
        <v>MACRON</v>
      </c>
      <c r="Q70" s="35" t="str">
        <f>'Bureau de vote'!S291</f>
        <v>Benoît</v>
      </c>
      <c r="R70" s="36" t="str">
        <f>'Bureau de vote'!T291</f>
        <v>HAMON</v>
      </c>
      <c r="S70" s="35" t="str">
        <f>'Bureau de vote'!U291</f>
        <v>Nathalie</v>
      </c>
      <c r="T70" s="36" t="str">
        <f>'Bureau de vote'!V291</f>
        <v>ARTHAUD</v>
      </c>
      <c r="U70" s="35" t="str">
        <f>'Bureau de vote'!W291</f>
        <v>Philippe</v>
      </c>
      <c r="V70" s="36" t="str">
        <f>'Bureau de vote'!X291</f>
        <v>POUTOU</v>
      </c>
      <c r="W70" s="35" t="str">
        <f>'Bureau de vote'!Y291</f>
        <v>Jacques</v>
      </c>
      <c r="X70" s="36" t="str">
        <f>'Bureau de vote'!Z291</f>
        <v>CHEMINADE</v>
      </c>
      <c r="Y70" s="35" t="str">
        <f>'Bureau de vote'!AA291</f>
        <v>Jean</v>
      </c>
      <c r="Z70" s="36" t="str">
        <f>'Bureau de vote'!AB291</f>
        <v>LASSALLE</v>
      </c>
      <c r="AA70" s="35" t="str">
        <f>'Bureau de vote'!AC291</f>
        <v>Jean-Luc</v>
      </c>
      <c r="AB70" s="36" t="str">
        <f>'Bureau de vote'!AD291</f>
        <v>MELENCHON</v>
      </c>
      <c r="AC70" s="35" t="str">
        <f>'Bureau de vote'!AE291</f>
        <v>François</v>
      </c>
      <c r="AD70" s="36" t="str">
        <f>'Bureau de vote'!AF291</f>
        <v>ASSELINEAU</v>
      </c>
      <c r="AE70" s="35" t="str">
        <f>'Bureau de vote'!AG291</f>
        <v>François</v>
      </c>
      <c r="AF70" s="36" t="str">
        <f>'Bureau de vote'!AH291</f>
        <v>FILLON</v>
      </c>
    </row>
    <row r="71" spans="1:32" s="147" customFormat="1" ht="29" thickBot="1" x14ac:dyDescent="0.25">
      <c r="A71" s="34" t="str">
        <f>'Bureau de vote'!C292</f>
        <v>TOTAL</v>
      </c>
      <c r="B71" s="34" t="str">
        <f>'Bureau de vote'!D292</f>
        <v>Nbr bureau de vote</v>
      </c>
      <c r="C71" s="34" t="str">
        <f>'Bureau de vote'!E292</f>
        <v>Inscrits</v>
      </c>
      <c r="D71" s="34" t="str">
        <f>'Bureau de vote'!F292</f>
        <v>Abst</v>
      </c>
      <c r="E71" s="34" t="str">
        <f>'Bureau de vote'!G292</f>
        <v>Votants</v>
      </c>
      <c r="F71" s="34" t="str">
        <f>'Bureau de vote'!H292</f>
        <v>% Particip.</v>
      </c>
      <c r="G71" s="34" t="str">
        <f>'Bureau de vote'!I292</f>
        <v>Blancs</v>
      </c>
      <c r="H71" s="34" t="str">
        <f>'Bureau de vote'!J292</f>
        <v>% Blancs</v>
      </c>
      <c r="I71" s="34" t="str">
        <f>'Bureau de vote'!K292</f>
        <v>Nuls</v>
      </c>
      <c r="J71" s="34" t="str">
        <f>'Bureau de vote'!L292</f>
        <v>Exprimés</v>
      </c>
      <c r="K71" s="49" t="str">
        <f>'Bureau de vote'!M292</f>
        <v>Voix</v>
      </c>
      <c r="L71" s="50" t="str">
        <f>'Bureau de vote'!N292</f>
        <v>% Voix/Exp</v>
      </c>
      <c r="M71" s="142" t="str">
        <f>'Bureau de vote'!O292</f>
        <v>Voix</v>
      </c>
      <c r="N71" s="143" t="str">
        <f>'Bureau de vote'!P292</f>
        <v>% Voix/Exp</v>
      </c>
      <c r="O71" s="142" t="str">
        <f>'Bureau de vote'!Q292</f>
        <v>Voix</v>
      </c>
      <c r="P71" s="143" t="str">
        <f>'Bureau de vote'!R292</f>
        <v>% Voix/Exp</v>
      </c>
      <c r="Q71" s="142" t="str">
        <f>'Bureau de vote'!S292</f>
        <v>Voix</v>
      </c>
      <c r="R71" s="143" t="str">
        <f>'Bureau de vote'!T292</f>
        <v>% Voix/Exp</v>
      </c>
      <c r="S71" s="142" t="str">
        <f>'Bureau de vote'!U292</f>
        <v>Voix</v>
      </c>
      <c r="T71" s="143" t="str">
        <f>'Bureau de vote'!V292</f>
        <v>% Voix/Exp</v>
      </c>
      <c r="U71" s="142" t="str">
        <f>'Bureau de vote'!W292</f>
        <v>Voix</v>
      </c>
      <c r="V71" s="143" t="str">
        <f>'Bureau de vote'!X292</f>
        <v>% Voix/Exp</v>
      </c>
      <c r="W71" s="142" t="str">
        <f>'Bureau de vote'!Y292</f>
        <v>Voix</v>
      </c>
      <c r="X71" s="143" t="str">
        <f>'Bureau de vote'!Z292</f>
        <v>% Voix/Exp</v>
      </c>
      <c r="Y71" s="142" t="str">
        <f>'Bureau de vote'!AA292</f>
        <v>Voix</v>
      </c>
      <c r="Z71" s="143" t="str">
        <f>'Bureau de vote'!AB292</f>
        <v>% Voix/Exp</v>
      </c>
      <c r="AA71" s="142" t="str">
        <f>'Bureau de vote'!AC292</f>
        <v>Voix</v>
      </c>
      <c r="AB71" s="143" t="str">
        <f>'Bureau de vote'!AD292</f>
        <v>% Voix/Exp</v>
      </c>
      <c r="AC71" s="142" t="str">
        <f>'Bureau de vote'!AE292</f>
        <v>Voix</v>
      </c>
      <c r="AD71" s="143" t="str">
        <f>'Bureau de vote'!AF292</f>
        <v>% Voix/Exp</v>
      </c>
      <c r="AE71" s="142" t="str">
        <f>'Bureau de vote'!AG292</f>
        <v>Voix</v>
      </c>
      <c r="AF71" s="143" t="str">
        <f>'Bureau de vote'!AH292</f>
        <v>% Voix/Exp</v>
      </c>
    </row>
    <row r="72" spans="1:32" s="152" customFormat="1" ht="27" thickBot="1" x14ac:dyDescent="0.2">
      <c r="A72" s="115" t="str">
        <f>'Bureau de vote'!C293</f>
        <v>POLYNÉSIE FRANÇAISE</v>
      </c>
      <c r="B72" s="150">
        <f>'Bureau de vote'!$D$293</f>
        <v>236</v>
      </c>
      <c r="C72" s="150">
        <f>'Bureau de vote'!$E$293</f>
        <v>203940</v>
      </c>
      <c r="D72" s="150">
        <f>'Bureau de vote'!$F$293</f>
        <v>124527</v>
      </c>
      <c r="E72" s="150">
        <f>'Bureau de vote'!$G$293</f>
        <v>79413</v>
      </c>
      <c r="F72" s="151">
        <f>'Bureau de vote'!$H$293</f>
        <v>0.3893939393939394</v>
      </c>
      <c r="G72" s="154">
        <f>'Bureau de vote'!I293</f>
        <v>1754</v>
      </c>
      <c r="H72" s="153">
        <f>'Bureau de vote'!J293</f>
        <v>8.6005687947435516E-3</v>
      </c>
      <c r="I72" s="150">
        <f>'Bureau de vote'!K293</f>
        <v>2038</v>
      </c>
      <c r="J72" s="150">
        <f>'Bureau de vote'!$L$293</f>
        <v>75621</v>
      </c>
      <c r="K72" s="155">
        <f>'Bureau de vote'!$M$293</f>
        <v>1767</v>
      </c>
      <c r="L72" s="227">
        <f>'Bureau de vote'!$N$293</f>
        <v>2.3366525171579323E-2</v>
      </c>
      <c r="M72" s="115">
        <f>'Bureau de vote'!O293</f>
        <v>24604</v>
      </c>
      <c r="N72" s="222">
        <f>'Bureau de vote'!P293</f>
        <v>0.3253593578503326</v>
      </c>
      <c r="O72" s="115">
        <f>'Bureau de vote'!Q293</f>
        <v>11119</v>
      </c>
      <c r="P72" s="222">
        <f>'Bureau de vote'!R293</f>
        <v>0.14703587627775352</v>
      </c>
      <c r="Q72" s="115">
        <f>'Bureau de vote'!S293</f>
        <v>2203</v>
      </c>
      <c r="R72" s="222">
        <f>'Bureau de vote'!T293</f>
        <v>2.9132119384826967E-2</v>
      </c>
      <c r="S72" s="115">
        <f>'Bureau de vote'!U293</f>
        <v>689</v>
      </c>
      <c r="T72" s="222">
        <f>'Bureau de vote'!V293</f>
        <v>9.1112257177239121E-3</v>
      </c>
      <c r="U72" s="115">
        <f>'Bureau de vote'!W293</f>
        <v>755</v>
      </c>
      <c r="V72" s="222">
        <f>'Bureau de vote'!X293</f>
        <v>9.9839991536742438E-3</v>
      </c>
      <c r="W72" s="228">
        <f>'Bureau de vote'!Y293</f>
        <v>201</v>
      </c>
      <c r="X72" s="229">
        <f>'Bureau de vote'!Z293</f>
        <v>2.6579918276669178E-3</v>
      </c>
      <c r="Y72" s="115">
        <f>'Bureau de vote'!AA293</f>
        <v>447</v>
      </c>
      <c r="Z72" s="222">
        <f>'Bureau de vote'!AB293</f>
        <v>5.9110564525726977E-3</v>
      </c>
      <c r="AA72" s="115">
        <f>'Bureau de vote'!AC293</f>
        <v>5952</v>
      </c>
      <c r="AB72" s="222">
        <f>'Bureau de vote'!AD293</f>
        <v>7.8708295314793508E-2</v>
      </c>
      <c r="AC72" s="115">
        <f>'Bureau de vote'!AE293</f>
        <v>1206</v>
      </c>
      <c r="AD72" s="222">
        <f>'Bureau de vote'!AF293</f>
        <v>1.5947950966001507E-2</v>
      </c>
      <c r="AE72" s="115">
        <f>'Bureau de vote'!AG293</f>
        <v>26679</v>
      </c>
      <c r="AF72" s="222">
        <f>'Bureau de vote'!AH293</f>
        <v>0.35279882572301346</v>
      </c>
    </row>
  </sheetData>
  <phoneticPr fontId="1" type="noConversion"/>
  <pageMargins left="0.75196850393700787" right="0.75196850393700787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F33"/>
  <sheetViews>
    <sheetView topLeftCell="F5" zoomScale="85" zoomScaleNormal="85" zoomScalePageLayoutView="85" workbookViewId="0">
      <selection activeCell="AA39" sqref="AA39"/>
    </sheetView>
  </sheetViews>
  <sheetFormatPr baseColWidth="10" defaultRowHeight="13" x14ac:dyDescent="0.15"/>
  <cols>
    <col min="1" max="1" width="17.83203125" customWidth="1"/>
    <col min="2" max="2" width="14.33203125" customWidth="1"/>
    <col min="8" max="9" width="12.6640625" customWidth="1"/>
    <col min="11" max="11" width="9.6640625" customWidth="1"/>
    <col min="14" max="14" width="13.6640625" bestFit="1" customWidth="1"/>
    <col min="24" max="24" width="12.1640625" bestFit="1" customWidth="1"/>
    <col min="28" max="28" width="12.5" bestFit="1" customWidth="1"/>
    <col min="30" max="30" width="12.6640625" bestFit="1" customWidth="1"/>
  </cols>
  <sheetData>
    <row r="1" spans="1:32" ht="20" x14ac:dyDescent="0.2">
      <c r="A1" s="7" t="str">
        <f>'Bureau de vote'!C1</f>
        <v xml:space="preserve">PRÉSIDENTIELLE 1er tour </v>
      </c>
      <c r="C1" s="9" t="s">
        <v>178</v>
      </c>
    </row>
    <row r="2" spans="1:32" ht="14" thickBot="1" x14ac:dyDescent="0.2">
      <c r="A2" s="8" t="str">
        <f>'Bureau de vote'!C2</f>
        <v>samedi 22 avril 2017</v>
      </c>
    </row>
    <row r="3" spans="1:32" s="29" customFormat="1" ht="26" x14ac:dyDescent="0.15">
      <c r="A3" s="56">
        <f ca="1">NOW()</f>
        <v>41386.345671180556</v>
      </c>
      <c r="K3" s="35" t="str">
        <f>'Bureau de vote'!M3</f>
        <v>Nicolas</v>
      </c>
      <c r="L3" s="33" t="str">
        <f>'Bureau de vote'!N3</f>
        <v>DUPONT-AIGAN</v>
      </c>
      <c r="M3" s="35" t="str">
        <f>'Bureau de vote'!O3</f>
        <v>Marine</v>
      </c>
      <c r="N3" s="36" t="str">
        <f>'Bureau de vote'!P3</f>
        <v>LE PEN</v>
      </c>
      <c r="O3" s="35" t="str">
        <f>'Bureau de vote'!Q3</f>
        <v>Emmanuel</v>
      </c>
      <c r="P3" s="36" t="str">
        <f>'Bureau de vote'!R3</f>
        <v>MACRON</v>
      </c>
      <c r="Q3" s="35" t="str">
        <f>'Bureau de vote'!S3</f>
        <v>Benoît</v>
      </c>
      <c r="R3" s="36" t="str">
        <f>'Bureau de vote'!T3</f>
        <v>HAMON</v>
      </c>
      <c r="S3" s="35" t="str">
        <f>'Bureau de vote'!U3</f>
        <v>Nathalie</v>
      </c>
      <c r="T3" s="36" t="str">
        <f>'Bureau de vote'!V3</f>
        <v>ARTHAUD</v>
      </c>
      <c r="U3" s="35" t="str">
        <f>'Bureau de vote'!W3</f>
        <v>Philippe</v>
      </c>
      <c r="V3" s="36" t="str">
        <f>'Bureau de vote'!X3</f>
        <v>POUTOU</v>
      </c>
      <c r="W3" s="35" t="str">
        <f>'Bureau de vote'!Y3</f>
        <v>Jacques</v>
      </c>
      <c r="X3" s="36" t="str">
        <f>'Bureau de vote'!Z3</f>
        <v>CHEMINADE</v>
      </c>
      <c r="Y3" s="35" t="str">
        <f>'Bureau de vote'!AA3</f>
        <v>Jean</v>
      </c>
      <c r="Z3" s="36" t="str">
        <f>'Bureau de vote'!AB3</f>
        <v>LASSALLE</v>
      </c>
      <c r="AA3" s="35" t="str">
        <f>'Bureau de vote'!AC3</f>
        <v>Jean-Luc</v>
      </c>
      <c r="AB3" s="36" t="str">
        <f>'Bureau de vote'!AD3</f>
        <v>MELENCHON</v>
      </c>
      <c r="AC3" s="35" t="str">
        <f>'Bureau de vote'!AE3</f>
        <v>François</v>
      </c>
      <c r="AD3" s="36" t="str">
        <f>'Bureau de vote'!AF3</f>
        <v>ASSELINEAU</v>
      </c>
      <c r="AE3" s="35" t="str">
        <f>'Bureau de vote'!AG3</f>
        <v>François</v>
      </c>
      <c r="AF3" s="36" t="str">
        <f>'Bureau de vote'!AH3</f>
        <v>FILLON</v>
      </c>
    </row>
    <row r="4" spans="1:32" s="39" customFormat="1" ht="15" thickBot="1" x14ac:dyDescent="0.2">
      <c r="A4" s="28" t="s">
        <v>76</v>
      </c>
      <c r="B4" s="28" t="s">
        <v>77</v>
      </c>
      <c r="C4" s="28" t="s">
        <v>112</v>
      </c>
      <c r="D4" s="28" t="s">
        <v>113</v>
      </c>
      <c r="E4" s="28" t="s">
        <v>114</v>
      </c>
      <c r="F4" s="28" t="s">
        <v>78</v>
      </c>
      <c r="G4" s="28" t="str">
        <f>'Bureau de vote'!I4</f>
        <v>Blancs</v>
      </c>
      <c r="H4" s="28" t="str">
        <f>'Bureau de vote'!J4</f>
        <v>% Blancs</v>
      </c>
      <c r="I4" s="28" t="str">
        <f>'Bureau de vote'!K4</f>
        <v>Nuls</v>
      </c>
      <c r="J4" s="28" t="s">
        <v>115</v>
      </c>
      <c r="K4" s="37" t="str">
        <f>'Bureau de vote'!M4</f>
        <v>Voix</v>
      </c>
      <c r="L4" s="38" t="str">
        <f>'Bureau de vote'!N4</f>
        <v>% Voix/Exp</v>
      </c>
      <c r="M4" s="37" t="str">
        <f>'Bureau de vote'!O4</f>
        <v>Voix</v>
      </c>
      <c r="N4" s="38" t="str">
        <f>'Bureau de vote'!P4</f>
        <v>% Voix/Exp</v>
      </c>
      <c r="O4" s="37" t="str">
        <f>'Bureau de vote'!Q4</f>
        <v>Voix</v>
      </c>
      <c r="P4" s="38" t="str">
        <f>'Bureau de vote'!R4</f>
        <v>% Voix/Exp</v>
      </c>
      <c r="Q4" s="37" t="str">
        <f>'Bureau de vote'!S4</f>
        <v>Voix</v>
      </c>
      <c r="R4" s="38" t="str">
        <f>'Bureau de vote'!T4</f>
        <v>% Voix/Exp</v>
      </c>
      <c r="S4" s="37" t="str">
        <f>'Bureau de vote'!U4</f>
        <v>Voix</v>
      </c>
      <c r="T4" s="38" t="str">
        <f>'Bureau de vote'!V4</f>
        <v>% Voix/Exp</v>
      </c>
      <c r="U4" s="37" t="str">
        <f>'Bureau de vote'!W4</f>
        <v>Voix</v>
      </c>
      <c r="V4" s="38" t="str">
        <f>'Bureau de vote'!X4</f>
        <v>% Voix/Exp</v>
      </c>
      <c r="W4" s="37" t="str">
        <f>'Bureau de vote'!Y4</f>
        <v>Voix</v>
      </c>
      <c r="X4" s="38" t="str">
        <f>'Bureau de vote'!Z4</f>
        <v>% Voix/Exp</v>
      </c>
      <c r="Y4" s="37" t="str">
        <f>'Bureau de vote'!AA4</f>
        <v>Voix</v>
      </c>
      <c r="Z4" s="38" t="str">
        <f>'Bureau de vote'!AB4</f>
        <v>% Voix/Exp</v>
      </c>
      <c r="AA4" s="37" t="str">
        <f>'Bureau de vote'!AC4</f>
        <v>Voix</v>
      </c>
      <c r="AB4" s="38" t="str">
        <f>'Bureau de vote'!AD4</f>
        <v>% Voix/Exp</v>
      </c>
      <c r="AC4" s="37" t="str">
        <f>'Bureau de vote'!AE4</f>
        <v>Voix</v>
      </c>
      <c r="AD4" s="38" t="str">
        <f>'Bureau de vote'!AF4</f>
        <v>% Voix/Exp</v>
      </c>
      <c r="AE4" s="37" t="str">
        <f>'Bureau de vote'!AG4</f>
        <v>Voix</v>
      </c>
      <c r="AF4" s="38" t="str">
        <f>'Bureau de vote'!AH4</f>
        <v>% Voix/Exp</v>
      </c>
    </row>
    <row r="5" spans="1:32" x14ac:dyDescent="0.15">
      <c r="A5" s="2" t="str">
        <f>'Bureau de vote'!C197</f>
        <v>RAIVAVAE</v>
      </c>
      <c r="B5" s="3"/>
      <c r="C5" s="3">
        <f>'Bureau de vote'!E197</f>
        <v>902</v>
      </c>
      <c r="D5" s="3">
        <f>'Bureau de vote'!F197</f>
        <v>493</v>
      </c>
      <c r="E5" s="3">
        <f>'Bureau de vote'!G197</f>
        <v>409</v>
      </c>
      <c r="F5" s="134">
        <f>'Bureau de vote'!H197</f>
        <v>0.45343680709534367</v>
      </c>
      <c r="G5" s="3">
        <f>'Bureau de vote'!I197</f>
        <v>20</v>
      </c>
      <c r="H5" s="134">
        <f>'Bureau de vote'!J197</f>
        <v>2.2172949002217297E-2</v>
      </c>
      <c r="I5" s="3">
        <f>'Bureau de vote'!K197</f>
        <v>29</v>
      </c>
      <c r="J5" s="132">
        <f>'Bureau de vote'!L197</f>
        <v>360</v>
      </c>
      <c r="K5" s="2">
        <f>'Bureau de vote'!M197</f>
        <v>12</v>
      </c>
      <c r="L5" s="138">
        <f>'Bureau de vote'!N197</f>
        <v>3.3333333333333333E-2</v>
      </c>
      <c r="M5" s="2">
        <f>'Bureau de vote'!O197</f>
        <v>135</v>
      </c>
      <c r="N5" s="138">
        <f>'Bureau de vote'!P197</f>
        <v>0.375</v>
      </c>
      <c r="O5" s="2">
        <f>'Bureau de vote'!Q197</f>
        <v>42</v>
      </c>
      <c r="P5" s="138">
        <f>'Bureau de vote'!R197</f>
        <v>0.11666666666666667</v>
      </c>
      <c r="Q5" s="2">
        <f>'Bureau de vote'!S197</f>
        <v>12</v>
      </c>
      <c r="R5" s="138">
        <f>'Bureau de vote'!T197</f>
        <v>3.3333333333333333E-2</v>
      </c>
      <c r="S5" s="2">
        <f>'Bureau de vote'!U197</f>
        <v>6</v>
      </c>
      <c r="T5" s="138">
        <f>'Bureau de vote'!V197</f>
        <v>1.6666666666666666E-2</v>
      </c>
      <c r="U5" s="2">
        <f>'Bureau de vote'!W197</f>
        <v>6</v>
      </c>
      <c r="V5" s="138">
        <f>'Bureau de vote'!X197</f>
        <v>1.6666666666666666E-2</v>
      </c>
      <c r="W5" s="2">
        <f>'Bureau de vote'!Y197</f>
        <v>3</v>
      </c>
      <c r="X5" s="138">
        <f>'Bureau de vote'!Z197</f>
        <v>8.3333333333333332E-3</v>
      </c>
      <c r="Y5" s="2">
        <f>'Bureau de vote'!AA197</f>
        <v>2</v>
      </c>
      <c r="Z5" s="138">
        <f>'Bureau de vote'!AB197</f>
        <v>5.5555555555555558E-3</v>
      </c>
      <c r="AA5" s="2">
        <f>'Bureau de vote'!AC197</f>
        <v>9</v>
      </c>
      <c r="AB5" s="138">
        <f>'Bureau de vote'!AD197</f>
        <v>2.5000000000000001E-2</v>
      </c>
      <c r="AC5" s="2">
        <f>'Bureau de vote'!AE197</f>
        <v>16</v>
      </c>
      <c r="AD5" s="138">
        <f>'Bureau de vote'!AF197</f>
        <v>4.4444444444444446E-2</v>
      </c>
      <c r="AE5" s="2">
        <f>'Bureau de vote'!AG197</f>
        <v>117</v>
      </c>
      <c r="AF5" s="138">
        <f>'Bureau de vote'!AH197</f>
        <v>0.32500000000000001</v>
      </c>
    </row>
    <row r="6" spans="1:32" x14ac:dyDescent="0.15">
      <c r="A6" s="23" t="str">
        <f>'Bureau de vote'!C198</f>
        <v>Rairua</v>
      </c>
      <c r="B6" s="83">
        <f>'Bureau de vote'!D198</f>
        <v>1</v>
      </c>
      <c r="C6" s="83">
        <f>'Bureau de vote'!E198</f>
        <v>227</v>
      </c>
      <c r="D6" s="83">
        <f>'Bureau de vote'!F198</f>
        <v>109</v>
      </c>
      <c r="E6" s="83">
        <f>'Bureau de vote'!G198</f>
        <v>118</v>
      </c>
      <c r="F6" s="192">
        <f>'Bureau de vote'!H198</f>
        <v>51.98</v>
      </c>
      <c r="G6" s="83">
        <f>'Bureau de vote'!I198</f>
        <v>4</v>
      </c>
      <c r="H6" s="192">
        <f>'Bureau de vote'!J198</f>
        <v>0</v>
      </c>
      <c r="I6" s="83">
        <f>'Bureau de vote'!K198</f>
        <v>6</v>
      </c>
      <c r="J6" s="90">
        <f>'Bureau de vote'!L198</f>
        <v>108</v>
      </c>
      <c r="K6" s="23">
        <f>'Bureau de vote'!M198</f>
        <v>4</v>
      </c>
      <c r="L6" s="90">
        <f>'Bureau de vote'!N198</f>
        <v>0</v>
      </c>
      <c r="M6" s="23">
        <f>'Bureau de vote'!O198</f>
        <v>32</v>
      </c>
      <c r="N6" s="90">
        <f>'Bureau de vote'!P198</f>
        <v>0</v>
      </c>
      <c r="O6" s="23">
        <f>'Bureau de vote'!Q198</f>
        <v>12</v>
      </c>
      <c r="P6" s="90">
        <f>'Bureau de vote'!R198</f>
        <v>0</v>
      </c>
      <c r="Q6" s="23">
        <f>'Bureau de vote'!S198</f>
        <v>3</v>
      </c>
      <c r="R6" s="90">
        <f>'Bureau de vote'!T198</f>
        <v>0</v>
      </c>
      <c r="S6" s="23">
        <f>'Bureau de vote'!U198</f>
        <v>4</v>
      </c>
      <c r="T6" s="90">
        <f>'Bureau de vote'!V198</f>
        <v>0</v>
      </c>
      <c r="U6" s="23">
        <f>'Bureau de vote'!W198</f>
        <v>1</v>
      </c>
      <c r="V6" s="90">
        <f>'Bureau de vote'!X198</f>
        <v>0</v>
      </c>
      <c r="W6" s="23">
        <f>'Bureau de vote'!Y198</f>
        <v>1</v>
      </c>
      <c r="X6" s="90">
        <f>'Bureau de vote'!Z198</f>
        <v>0</v>
      </c>
      <c r="Y6" s="23">
        <f>'Bureau de vote'!AA198</f>
        <v>0</v>
      </c>
      <c r="Z6" s="90">
        <f>'Bureau de vote'!AB198</f>
        <v>0</v>
      </c>
      <c r="AA6" s="23">
        <f>'Bureau de vote'!AC198</f>
        <v>1</v>
      </c>
      <c r="AB6" s="90">
        <f>'Bureau de vote'!AD198</f>
        <v>0</v>
      </c>
      <c r="AC6" s="23">
        <f>'Bureau de vote'!AE198</f>
        <v>0</v>
      </c>
      <c r="AD6" s="90">
        <f>'Bureau de vote'!AF198</f>
        <v>0</v>
      </c>
      <c r="AE6" s="23">
        <f>'Bureau de vote'!AG198</f>
        <v>50</v>
      </c>
      <c r="AF6" s="90">
        <f>'Bureau de vote'!AH198</f>
        <v>0</v>
      </c>
    </row>
    <row r="7" spans="1:32" x14ac:dyDescent="0.15">
      <c r="A7" s="23" t="str">
        <f>'Bureau de vote'!C199</f>
        <v>Mahanatoa</v>
      </c>
      <c r="B7" s="83">
        <f>'Bureau de vote'!D199</f>
        <v>2</v>
      </c>
      <c r="C7" s="83">
        <f>'Bureau de vote'!E199</f>
        <v>141</v>
      </c>
      <c r="D7" s="83">
        <f>'Bureau de vote'!F199</f>
        <v>67</v>
      </c>
      <c r="E7" s="83">
        <f>'Bureau de vote'!G199</f>
        <v>74</v>
      </c>
      <c r="F7" s="192">
        <f>'Bureau de vote'!H199</f>
        <v>52.48</v>
      </c>
      <c r="G7" s="83">
        <f>'Bureau de vote'!I199</f>
        <v>3</v>
      </c>
      <c r="H7" s="192">
        <f>'Bureau de vote'!J199</f>
        <v>0</v>
      </c>
      <c r="I7" s="83">
        <f>'Bureau de vote'!K199</f>
        <v>3</v>
      </c>
      <c r="J7" s="90">
        <f>'Bureau de vote'!L199</f>
        <v>68</v>
      </c>
      <c r="K7" s="23">
        <f>'Bureau de vote'!M199</f>
        <v>3</v>
      </c>
      <c r="L7" s="90">
        <f>'Bureau de vote'!N199</f>
        <v>0</v>
      </c>
      <c r="M7" s="23">
        <f>'Bureau de vote'!O199</f>
        <v>42</v>
      </c>
      <c r="N7" s="90">
        <f>'Bureau de vote'!P199</f>
        <v>0</v>
      </c>
      <c r="O7" s="23">
        <f>'Bureau de vote'!Q199</f>
        <v>5</v>
      </c>
      <c r="P7" s="90">
        <f>'Bureau de vote'!R199</f>
        <v>0</v>
      </c>
      <c r="Q7" s="23">
        <f>'Bureau de vote'!S199</f>
        <v>1</v>
      </c>
      <c r="R7" s="90">
        <f>'Bureau de vote'!T199</f>
        <v>0</v>
      </c>
      <c r="S7" s="23">
        <f>'Bureau de vote'!U199</f>
        <v>0</v>
      </c>
      <c r="T7" s="90">
        <f>'Bureau de vote'!V199</f>
        <v>0</v>
      </c>
      <c r="U7" s="23">
        <f>'Bureau de vote'!W199</f>
        <v>0</v>
      </c>
      <c r="V7" s="90">
        <f>'Bureau de vote'!X199</f>
        <v>0</v>
      </c>
      <c r="W7" s="23">
        <f>'Bureau de vote'!Y199</f>
        <v>0</v>
      </c>
      <c r="X7" s="90">
        <f>'Bureau de vote'!Z199</f>
        <v>0</v>
      </c>
      <c r="Y7" s="23">
        <f>'Bureau de vote'!AA199</f>
        <v>1</v>
      </c>
      <c r="Z7" s="90">
        <f>'Bureau de vote'!AB199</f>
        <v>0</v>
      </c>
      <c r="AA7" s="23">
        <f>'Bureau de vote'!AC199</f>
        <v>2</v>
      </c>
      <c r="AB7" s="90">
        <f>'Bureau de vote'!AD199</f>
        <v>0</v>
      </c>
      <c r="AC7" s="23">
        <f>'Bureau de vote'!AE199</f>
        <v>14</v>
      </c>
      <c r="AD7" s="90">
        <f>'Bureau de vote'!AF199</f>
        <v>0</v>
      </c>
      <c r="AE7" s="23">
        <f>'Bureau de vote'!AG199</f>
        <v>0</v>
      </c>
      <c r="AF7" s="90">
        <f>'Bureau de vote'!AH199</f>
        <v>0</v>
      </c>
    </row>
    <row r="8" spans="1:32" x14ac:dyDescent="0.15">
      <c r="A8" s="23" t="str">
        <f>'Bureau de vote'!C200</f>
        <v>Anatonu</v>
      </c>
      <c r="B8" s="83">
        <f>'Bureau de vote'!D200</f>
        <v>3</v>
      </c>
      <c r="C8" s="83">
        <f>'Bureau de vote'!E200</f>
        <v>280</v>
      </c>
      <c r="D8" s="83">
        <f>'Bureau de vote'!F200</f>
        <v>166</v>
      </c>
      <c r="E8" s="83">
        <f>'Bureau de vote'!G200</f>
        <v>114</v>
      </c>
      <c r="F8" s="192">
        <f>'Bureau de vote'!H200</f>
        <v>40.71</v>
      </c>
      <c r="G8" s="83">
        <f>'Bureau de vote'!I200</f>
        <v>8</v>
      </c>
      <c r="H8" s="192">
        <f>'Bureau de vote'!J200</f>
        <v>0</v>
      </c>
      <c r="I8" s="83">
        <f>'Bureau de vote'!K200</f>
        <v>14</v>
      </c>
      <c r="J8" s="90">
        <f>'Bureau de vote'!L200</f>
        <v>92</v>
      </c>
      <c r="K8" s="23">
        <f>'Bureau de vote'!M200</f>
        <v>1</v>
      </c>
      <c r="L8" s="90">
        <f>'Bureau de vote'!N200</f>
        <v>0</v>
      </c>
      <c r="M8" s="23">
        <f>'Bureau de vote'!O200</f>
        <v>42</v>
      </c>
      <c r="N8" s="90">
        <f>'Bureau de vote'!P200</f>
        <v>0</v>
      </c>
      <c r="O8" s="23">
        <f>'Bureau de vote'!Q200</f>
        <v>14</v>
      </c>
      <c r="P8" s="90">
        <f>'Bureau de vote'!R200</f>
        <v>0</v>
      </c>
      <c r="Q8" s="23">
        <f>'Bureau de vote'!S200</f>
        <v>4</v>
      </c>
      <c r="R8" s="90">
        <f>'Bureau de vote'!T200</f>
        <v>0</v>
      </c>
      <c r="S8" s="23">
        <f>'Bureau de vote'!U200</f>
        <v>2</v>
      </c>
      <c r="T8" s="90">
        <f>'Bureau de vote'!V200</f>
        <v>0</v>
      </c>
      <c r="U8" s="23">
        <f>'Bureau de vote'!W200</f>
        <v>2</v>
      </c>
      <c r="V8" s="90">
        <f>'Bureau de vote'!X200</f>
        <v>0</v>
      </c>
      <c r="W8" s="23">
        <f>'Bureau de vote'!Y200</f>
        <v>0</v>
      </c>
      <c r="X8" s="90">
        <f>'Bureau de vote'!Z200</f>
        <v>0</v>
      </c>
      <c r="Y8" s="23">
        <f>'Bureau de vote'!AA200</f>
        <v>0</v>
      </c>
      <c r="Z8" s="90">
        <f>'Bureau de vote'!AB200</f>
        <v>0</v>
      </c>
      <c r="AA8" s="23">
        <f>'Bureau de vote'!AC200</f>
        <v>1</v>
      </c>
      <c r="AB8" s="90">
        <f>'Bureau de vote'!AD200</f>
        <v>0</v>
      </c>
      <c r="AC8" s="23">
        <f>'Bureau de vote'!AE200</f>
        <v>1</v>
      </c>
      <c r="AD8" s="90">
        <f>'Bureau de vote'!AF200</f>
        <v>0</v>
      </c>
      <c r="AE8" s="23">
        <f>'Bureau de vote'!AG200</f>
        <v>25</v>
      </c>
      <c r="AF8" s="90">
        <f>'Bureau de vote'!AH200</f>
        <v>0</v>
      </c>
    </row>
    <row r="9" spans="1:32" x14ac:dyDescent="0.15">
      <c r="A9" s="23" t="str">
        <f>'Bureau de vote'!C201</f>
        <v>Vaiuru</v>
      </c>
      <c r="B9" s="83">
        <f>'Bureau de vote'!D201</f>
        <v>4</v>
      </c>
      <c r="C9" s="83">
        <f>'Bureau de vote'!E201</f>
        <v>254</v>
      </c>
      <c r="D9" s="83">
        <f>'Bureau de vote'!F201</f>
        <v>151</v>
      </c>
      <c r="E9" s="83">
        <f>'Bureau de vote'!G201</f>
        <v>103</v>
      </c>
      <c r="F9" s="192">
        <f>'Bureau de vote'!H201</f>
        <v>40.549999999999997</v>
      </c>
      <c r="G9" s="83">
        <f>'Bureau de vote'!I201</f>
        <v>5</v>
      </c>
      <c r="H9" s="192">
        <f>'Bureau de vote'!J201</f>
        <v>0</v>
      </c>
      <c r="I9" s="83">
        <f>'Bureau de vote'!K201</f>
        <v>6</v>
      </c>
      <c r="J9" s="90">
        <f>'Bureau de vote'!L201</f>
        <v>92</v>
      </c>
      <c r="K9" s="23">
        <f>'Bureau de vote'!M201</f>
        <v>4</v>
      </c>
      <c r="L9" s="90">
        <f>'Bureau de vote'!N201</f>
        <v>0</v>
      </c>
      <c r="M9" s="23">
        <f>'Bureau de vote'!O201</f>
        <v>19</v>
      </c>
      <c r="N9" s="90">
        <f>'Bureau de vote'!P201</f>
        <v>0</v>
      </c>
      <c r="O9" s="23">
        <f>'Bureau de vote'!Q201</f>
        <v>11</v>
      </c>
      <c r="P9" s="90">
        <f>'Bureau de vote'!R201</f>
        <v>0</v>
      </c>
      <c r="Q9" s="23">
        <f>'Bureau de vote'!S201</f>
        <v>4</v>
      </c>
      <c r="R9" s="90">
        <f>'Bureau de vote'!T201</f>
        <v>0</v>
      </c>
      <c r="S9" s="23">
        <f>'Bureau de vote'!U201</f>
        <v>0</v>
      </c>
      <c r="T9" s="90">
        <f>'Bureau de vote'!V201</f>
        <v>0</v>
      </c>
      <c r="U9" s="23">
        <f>'Bureau de vote'!W201</f>
        <v>3</v>
      </c>
      <c r="V9" s="90">
        <f>'Bureau de vote'!X201</f>
        <v>0</v>
      </c>
      <c r="W9" s="23">
        <f>'Bureau de vote'!Y201</f>
        <v>2</v>
      </c>
      <c r="X9" s="90">
        <f>'Bureau de vote'!Z201</f>
        <v>0</v>
      </c>
      <c r="Y9" s="23">
        <f>'Bureau de vote'!AA201</f>
        <v>1</v>
      </c>
      <c r="Z9" s="90">
        <f>'Bureau de vote'!AB201</f>
        <v>0</v>
      </c>
      <c r="AA9" s="23">
        <f>'Bureau de vote'!AC201</f>
        <v>5</v>
      </c>
      <c r="AB9" s="90">
        <f>'Bureau de vote'!AD201</f>
        <v>0</v>
      </c>
      <c r="AC9" s="23">
        <f>'Bureau de vote'!AE201</f>
        <v>1</v>
      </c>
      <c r="AD9" s="90">
        <f>'Bureau de vote'!AF201</f>
        <v>0</v>
      </c>
      <c r="AE9" s="23">
        <f>'Bureau de vote'!AG201</f>
        <v>42</v>
      </c>
      <c r="AF9" s="90">
        <f>'Bureau de vote'!AH201</f>
        <v>0</v>
      </c>
    </row>
    <row r="10" spans="1:32" x14ac:dyDescent="0.15">
      <c r="A10" s="1" t="str">
        <f>'Bureau de vote'!C208</f>
        <v>RAPA</v>
      </c>
      <c r="B10" s="5"/>
      <c r="C10" s="5">
        <f>'Bureau de vote'!E208</f>
        <v>426</v>
      </c>
      <c r="D10" s="5">
        <f>'Bureau de vote'!F208</f>
        <v>120</v>
      </c>
      <c r="E10" s="5">
        <f>'Bureau de vote'!G208</f>
        <v>306</v>
      </c>
      <c r="F10" s="135">
        <f>'Bureau de vote'!H208</f>
        <v>0.71830985915492962</v>
      </c>
      <c r="G10" s="5">
        <f>'Bureau de vote'!I208</f>
        <v>2</v>
      </c>
      <c r="H10" s="135">
        <f>'Bureau de vote'!J208</f>
        <v>4.6948356807511738E-3</v>
      </c>
      <c r="I10" s="5">
        <f>'Bureau de vote'!K208</f>
        <v>1</v>
      </c>
      <c r="J10" s="129">
        <f>'Bureau de vote'!L208</f>
        <v>303</v>
      </c>
      <c r="K10" s="1">
        <f>'Bureau de vote'!M208</f>
        <v>1</v>
      </c>
      <c r="L10" s="137">
        <f>'Bureau de vote'!N208</f>
        <v>3.3003300330033004E-3</v>
      </c>
      <c r="M10" s="1">
        <f>'Bureau de vote'!O208</f>
        <v>213</v>
      </c>
      <c r="N10" s="137">
        <f>'Bureau de vote'!P208</f>
        <v>0.70297029702970293</v>
      </c>
      <c r="O10" s="1">
        <f>'Bureau de vote'!Q208</f>
        <v>7</v>
      </c>
      <c r="P10" s="137">
        <f>'Bureau de vote'!R208</f>
        <v>2.3102310231023101E-2</v>
      </c>
      <c r="Q10" s="1">
        <f>'Bureau de vote'!S208</f>
        <v>0</v>
      </c>
      <c r="R10" s="137">
        <f>'Bureau de vote'!T208</f>
        <v>0</v>
      </c>
      <c r="S10" s="1">
        <f>'Bureau de vote'!U208</f>
        <v>1</v>
      </c>
      <c r="T10" s="137">
        <f>'Bureau de vote'!V208</f>
        <v>3.3003300330033004E-3</v>
      </c>
      <c r="U10" s="1">
        <f>'Bureau de vote'!W208</f>
        <v>0</v>
      </c>
      <c r="V10" s="137">
        <f>'Bureau de vote'!X208</f>
        <v>0</v>
      </c>
      <c r="W10" s="1">
        <f>'Bureau de vote'!Y208</f>
        <v>0</v>
      </c>
      <c r="X10" s="137">
        <f>'Bureau de vote'!Z208</f>
        <v>0</v>
      </c>
      <c r="Y10" s="1">
        <f>'Bureau de vote'!AA208</f>
        <v>0</v>
      </c>
      <c r="Z10" s="137">
        <f>'Bureau de vote'!AB208</f>
        <v>0</v>
      </c>
      <c r="AA10" s="1">
        <f>'Bureau de vote'!AC208</f>
        <v>0</v>
      </c>
      <c r="AB10" s="137">
        <f>'Bureau de vote'!AD208</f>
        <v>0</v>
      </c>
      <c r="AC10" s="1">
        <f>'Bureau de vote'!AE208</f>
        <v>2</v>
      </c>
      <c r="AD10" s="137">
        <f>'Bureau de vote'!AF208</f>
        <v>6.6006600660066007E-3</v>
      </c>
      <c r="AE10" s="1">
        <f>'Bureau de vote'!AG208</f>
        <v>79</v>
      </c>
      <c r="AF10" s="137">
        <f>'Bureau de vote'!AH208</f>
        <v>0.26072607260726072</v>
      </c>
    </row>
    <row r="11" spans="1:32" x14ac:dyDescent="0.15">
      <c r="A11" s="23" t="str">
        <f>'Bureau de vote'!C209</f>
        <v>Ahurei</v>
      </c>
      <c r="B11" s="83">
        <f>'Bureau de vote'!D209</f>
        <v>1</v>
      </c>
      <c r="C11" s="83">
        <f>'Bureau de vote'!E209</f>
        <v>426</v>
      </c>
      <c r="D11" s="83">
        <f>'Bureau de vote'!F209</f>
        <v>120</v>
      </c>
      <c r="E11" s="83">
        <f>'Bureau de vote'!G209</f>
        <v>306</v>
      </c>
      <c r="F11" s="192">
        <f>'Bureau de vote'!H209</f>
        <v>71.83</v>
      </c>
      <c r="G11" s="83">
        <f>'Bureau de vote'!I209</f>
        <v>2</v>
      </c>
      <c r="H11" s="192">
        <f>'Bureau de vote'!J209</f>
        <v>0</v>
      </c>
      <c r="I11" s="83">
        <f>'Bureau de vote'!K209</f>
        <v>1</v>
      </c>
      <c r="J11" s="90">
        <f>'Bureau de vote'!L209</f>
        <v>303</v>
      </c>
      <c r="K11" s="23">
        <f>'Bureau de vote'!M209</f>
        <v>1</v>
      </c>
      <c r="L11" s="90">
        <f>'Bureau de vote'!N209</f>
        <v>0</v>
      </c>
      <c r="M11" s="23">
        <f>'Bureau de vote'!O209</f>
        <v>213</v>
      </c>
      <c r="N11" s="90">
        <f>'Bureau de vote'!P209</f>
        <v>0</v>
      </c>
      <c r="O11" s="23">
        <f>'Bureau de vote'!Q209</f>
        <v>7</v>
      </c>
      <c r="P11" s="90">
        <f>'Bureau de vote'!R209</f>
        <v>0</v>
      </c>
      <c r="Q11" s="23">
        <f>'Bureau de vote'!S209</f>
        <v>0</v>
      </c>
      <c r="R11" s="90">
        <f>'Bureau de vote'!T209</f>
        <v>0</v>
      </c>
      <c r="S11" s="23">
        <f>'Bureau de vote'!U209</f>
        <v>1</v>
      </c>
      <c r="T11" s="90">
        <f>'Bureau de vote'!V209</f>
        <v>0</v>
      </c>
      <c r="U11" s="23">
        <f>'Bureau de vote'!W209</f>
        <v>0</v>
      </c>
      <c r="V11" s="90">
        <f>'Bureau de vote'!X209</f>
        <v>0</v>
      </c>
      <c r="W11" s="23">
        <f>'Bureau de vote'!Y209</f>
        <v>0</v>
      </c>
      <c r="X11" s="90">
        <f>'Bureau de vote'!Z209</f>
        <v>0</v>
      </c>
      <c r="Y11" s="23">
        <f>'Bureau de vote'!AA209</f>
        <v>0</v>
      </c>
      <c r="Z11" s="90">
        <f>'Bureau de vote'!AB209</f>
        <v>0</v>
      </c>
      <c r="AA11" s="23">
        <f>'Bureau de vote'!AC209</f>
        <v>0</v>
      </c>
      <c r="AB11" s="90">
        <f>'Bureau de vote'!AD209</f>
        <v>0</v>
      </c>
      <c r="AC11" s="23">
        <f>'Bureau de vote'!AE209</f>
        <v>2</v>
      </c>
      <c r="AD11" s="90">
        <f>'Bureau de vote'!AF209</f>
        <v>0</v>
      </c>
      <c r="AE11" s="23">
        <f>'Bureau de vote'!AG209</f>
        <v>79</v>
      </c>
      <c r="AF11" s="90">
        <f>'Bureau de vote'!AH209</f>
        <v>0</v>
      </c>
    </row>
    <row r="12" spans="1:32" x14ac:dyDescent="0.15">
      <c r="A12" s="1" t="str">
        <f>'Bureau de vote'!C213</f>
        <v>RIMATARA</v>
      </c>
      <c r="B12" s="5"/>
      <c r="C12" s="5">
        <f>'Bureau de vote'!E213</f>
        <v>685</v>
      </c>
      <c r="D12" s="5">
        <f>'Bureau de vote'!F213</f>
        <v>285</v>
      </c>
      <c r="E12" s="5">
        <f>'Bureau de vote'!G213</f>
        <v>400</v>
      </c>
      <c r="F12" s="135">
        <f>'Bureau de vote'!H213</f>
        <v>0.58394160583941601</v>
      </c>
      <c r="G12" s="5">
        <f>'Bureau de vote'!I213</f>
        <v>18</v>
      </c>
      <c r="H12" s="135">
        <f>'Bureau de vote'!J213</f>
        <v>2.6277372262773723E-2</v>
      </c>
      <c r="I12" s="5">
        <f>'Bureau de vote'!K213</f>
        <v>5</v>
      </c>
      <c r="J12" s="129">
        <f>'Bureau de vote'!L213</f>
        <v>377</v>
      </c>
      <c r="K12" s="1">
        <f>'Bureau de vote'!M213</f>
        <v>4</v>
      </c>
      <c r="L12" s="137">
        <f>'Bureau de vote'!N213</f>
        <v>1.0610079575596816E-2</v>
      </c>
      <c r="M12" s="1">
        <f>'Bureau de vote'!O213</f>
        <v>134</v>
      </c>
      <c r="N12" s="137">
        <f>'Bureau de vote'!P213</f>
        <v>0.35543766578249336</v>
      </c>
      <c r="O12" s="1">
        <f>'Bureau de vote'!Q213</f>
        <v>13</v>
      </c>
      <c r="P12" s="137">
        <f>'Bureau de vote'!R213</f>
        <v>3.4482758620689655E-2</v>
      </c>
      <c r="Q12" s="1">
        <f>'Bureau de vote'!S213</f>
        <v>9</v>
      </c>
      <c r="R12" s="137">
        <f>'Bureau de vote'!T213</f>
        <v>2.3872679045092837E-2</v>
      </c>
      <c r="S12" s="1">
        <f>'Bureau de vote'!U213</f>
        <v>4</v>
      </c>
      <c r="T12" s="137">
        <f>'Bureau de vote'!V213</f>
        <v>1.0610079575596816E-2</v>
      </c>
      <c r="U12" s="1">
        <f>'Bureau de vote'!W213</f>
        <v>3</v>
      </c>
      <c r="V12" s="137">
        <f>'Bureau de vote'!X213</f>
        <v>7.9575596816976128E-3</v>
      </c>
      <c r="W12" s="1">
        <f>'Bureau de vote'!Y213</f>
        <v>0</v>
      </c>
      <c r="X12" s="137">
        <f>'Bureau de vote'!Z213</f>
        <v>0</v>
      </c>
      <c r="Y12" s="1">
        <f>'Bureau de vote'!AA213</f>
        <v>1</v>
      </c>
      <c r="Z12" s="137">
        <f>'Bureau de vote'!AB213</f>
        <v>2.6525198938992041E-3</v>
      </c>
      <c r="AA12" s="1">
        <f>'Bureau de vote'!AC213</f>
        <v>8</v>
      </c>
      <c r="AB12" s="137">
        <f>'Bureau de vote'!AD213</f>
        <v>2.1220159151193633E-2</v>
      </c>
      <c r="AC12" s="1">
        <f>'Bureau de vote'!AE213</f>
        <v>2</v>
      </c>
      <c r="AD12" s="137">
        <f>'Bureau de vote'!AF213</f>
        <v>5.3050397877984082E-3</v>
      </c>
      <c r="AE12" s="1">
        <f>'Bureau de vote'!AG213</f>
        <v>199</v>
      </c>
      <c r="AF12" s="137">
        <f>'Bureau de vote'!AH213</f>
        <v>0.52785145888594165</v>
      </c>
    </row>
    <row r="13" spans="1:32" x14ac:dyDescent="0.15">
      <c r="A13" s="23" t="str">
        <f>'Bureau de vote'!C214</f>
        <v>Amaru</v>
      </c>
      <c r="B13" s="83">
        <f>'Bureau de vote'!D214</f>
        <v>1</v>
      </c>
      <c r="C13" s="83">
        <f>'Bureau de vote'!E214</f>
        <v>237</v>
      </c>
      <c r="D13" s="83">
        <f>'Bureau de vote'!F214</f>
        <v>65</v>
      </c>
      <c r="E13" s="83">
        <f>'Bureau de vote'!G214</f>
        <v>172</v>
      </c>
      <c r="F13" s="192">
        <f>'Bureau de vote'!H214</f>
        <v>72.569999999999993</v>
      </c>
      <c r="G13" s="83">
        <f>'Bureau de vote'!I214</f>
        <v>9</v>
      </c>
      <c r="H13" s="192">
        <f>'Bureau de vote'!J214</f>
        <v>0</v>
      </c>
      <c r="I13" s="83">
        <f>'Bureau de vote'!K214</f>
        <v>0</v>
      </c>
      <c r="J13" s="90">
        <f>'Bureau de vote'!L214</f>
        <v>163</v>
      </c>
      <c r="K13" s="23">
        <f>'Bureau de vote'!M214</f>
        <v>0</v>
      </c>
      <c r="L13" s="90">
        <f>'Bureau de vote'!N214</f>
        <v>0</v>
      </c>
      <c r="M13" s="23">
        <f>'Bureau de vote'!O214</f>
        <v>51</v>
      </c>
      <c r="N13" s="90">
        <f>'Bureau de vote'!P214</f>
        <v>0</v>
      </c>
      <c r="O13" s="23">
        <f>'Bureau de vote'!Q214</f>
        <v>5</v>
      </c>
      <c r="P13" s="90">
        <f>'Bureau de vote'!R214</f>
        <v>0</v>
      </c>
      <c r="Q13" s="23">
        <f>'Bureau de vote'!S214</f>
        <v>3</v>
      </c>
      <c r="R13" s="90">
        <f>'Bureau de vote'!T214</f>
        <v>0</v>
      </c>
      <c r="S13" s="23">
        <f>'Bureau de vote'!U214</f>
        <v>1</v>
      </c>
      <c r="T13" s="90">
        <f>'Bureau de vote'!V214</f>
        <v>0</v>
      </c>
      <c r="U13" s="23">
        <f>'Bureau de vote'!W214</f>
        <v>1</v>
      </c>
      <c r="V13" s="90">
        <f>'Bureau de vote'!X214</f>
        <v>0</v>
      </c>
      <c r="W13" s="23">
        <f>'Bureau de vote'!Y214</f>
        <v>0</v>
      </c>
      <c r="X13" s="90">
        <f>'Bureau de vote'!Z214</f>
        <v>0</v>
      </c>
      <c r="Y13" s="23">
        <f>'Bureau de vote'!AA214</f>
        <v>1</v>
      </c>
      <c r="Z13" s="90">
        <f>'Bureau de vote'!AB214</f>
        <v>0</v>
      </c>
      <c r="AA13" s="23">
        <f>'Bureau de vote'!AC214</f>
        <v>6</v>
      </c>
      <c r="AB13" s="90">
        <f>'Bureau de vote'!AD214</f>
        <v>0</v>
      </c>
      <c r="AC13" s="23">
        <f>'Bureau de vote'!AE214</f>
        <v>0</v>
      </c>
      <c r="AD13" s="90">
        <f>'Bureau de vote'!AF214</f>
        <v>0</v>
      </c>
      <c r="AE13" s="23">
        <f>'Bureau de vote'!AG214</f>
        <v>95</v>
      </c>
      <c r="AF13" s="90">
        <f>'Bureau de vote'!AH214</f>
        <v>0</v>
      </c>
    </row>
    <row r="14" spans="1:32" x14ac:dyDescent="0.15">
      <c r="A14" s="23" t="str">
        <f>'Bureau de vote'!C215</f>
        <v>Matuaura</v>
      </c>
      <c r="B14" s="83">
        <f>'Bureau de vote'!D215</f>
        <v>2</v>
      </c>
      <c r="C14" s="83">
        <f>'Bureau de vote'!E215</f>
        <v>269</v>
      </c>
      <c r="D14" s="83">
        <f>'Bureau de vote'!F215</f>
        <v>132</v>
      </c>
      <c r="E14" s="83">
        <f>'Bureau de vote'!G215</f>
        <v>137</v>
      </c>
      <c r="F14" s="192">
        <f>'Bureau de vote'!H215</f>
        <v>50.93</v>
      </c>
      <c r="G14" s="83">
        <f>'Bureau de vote'!I215</f>
        <v>7</v>
      </c>
      <c r="H14" s="192">
        <f>'Bureau de vote'!J215</f>
        <v>0</v>
      </c>
      <c r="I14" s="83">
        <f>'Bureau de vote'!K215</f>
        <v>0</v>
      </c>
      <c r="J14" s="90">
        <f>'Bureau de vote'!L215</f>
        <v>130</v>
      </c>
      <c r="K14" s="23">
        <f>'Bureau de vote'!M215</f>
        <v>2</v>
      </c>
      <c r="L14" s="90">
        <f>'Bureau de vote'!N215</f>
        <v>0</v>
      </c>
      <c r="M14" s="23">
        <f>'Bureau de vote'!O215</f>
        <v>46</v>
      </c>
      <c r="N14" s="90">
        <f>'Bureau de vote'!P215</f>
        <v>0</v>
      </c>
      <c r="O14" s="23">
        <f>'Bureau de vote'!Q215</f>
        <v>6</v>
      </c>
      <c r="P14" s="90">
        <f>'Bureau de vote'!R215</f>
        <v>0</v>
      </c>
      <c r="Q14" s="23">
        <f>'Bureau de vote'!S215</f>
        <v>5</v>
      </c>
      <c r="R14" s="90">
        <f>'Bureau de vote'!T215</f>
        <v>0</v>
      </c>
      <c r="S14" s="23">
        <f>'Bureau de vote'!U215</f>
        <v>0</v>
      </c>
      <c r="T14" s="90">
        <f>'Bureau de vote'!V215</f>
        <v>0</v>
      </c>
      <c r="U14" s="23">
        <f>'Bureau de vote'!W215</f>
        <v>1</v>
      </c>
      <c r="V14" s="90">
        <f>'Bureau de vote'!X215</f>
        <v>0</v>
      </c>
      <c r="W14" s="23">
        <f>'Bureau de vote'!Y215</f>
        <v>0</v>
      </c>
      <c r="X14" s="90">
        <f>'Bureau de vote'!Z215</f>
        <v>0</v>
      </c>
      <c r="Y14" s="23">
        <f>'Bureau de vote'!AA215</f>
        <v>0</v>
      </c>
      <c r="Z14" s="90">
        <f>'Bureau de vote'!AB215</f>
        <v>0</v>
      </c>
      <c r="AA14" s="23">
        <f>'Bureau de vote'!AC215</f>
        <v>1</v>
      </c>
      <c r="AB14" s="90">
        <f>'Bureau de vote'!AD215</f>
        <v>0</v>
      </c>
      <c r="AC14" s="23">
        <f>'Bureau de vote'!AE215</f>
        <v>1</v>
      </c>
      <c r="AD14" s="90">
        <f>'Bureau de vote'!AF215</f>
        <v>0</v>
      </c>
      <c r="AE14" s="23">
        <f>'Bureau de vote'!AG215</f>
        <v>68</v>
      </c>
      <c r="AF14" s="90">
        <f>'Bureau de vote'!AH215</f>
        <v>0</v>
      </c>
    </row>
    <row r="15" spans="1:32" x14ac:dyDescent="0.15">
      <c r="A15" s="23" t="str">
        <f>'Bureau de vote'!C216</f>
        <v>Anapoto</v>
      </c>
      <c r="B15" s="83">
        <f>'Bureau de vote'!D216</f>
        <v>3</v>
      </c>
      <c r="C15" s="83">
        <f>'Bureau de vote'!E216</f>
        <v>179</v>
      </c>
      <c r="D15" s="83">
        <f>'Bureau de vote'!F216</f>
        <v>88</v>
      </c>
      <c r="E15" s="83">
        <f>'Bureau de vote'!G216</f>
        <v>91</v>
      </c>
      <c r="F15" s="192">
        <f>'Bureau de vote'!H216</f>
        <v>50.84</v>
      </c>
      <c r="G15" s="83">
        <f>'Bureau de vote'!I216</f>
        <v>2</v>
      </c>
      <c r="H15" s="192">
        <f>'Bureau de vote'!J216</f>
        <v>0</v>
      </c>
      <c r="I15" s="83">
        <f>'Bureau de vote'!K216</f>
        <v>5</v>
      </c>
      <c r="J15" s="90">
        <f>'Bureau de vote'!L216</f>
        <v>84</v>
      </c>
      <c r="K15" s="23">
        <f>'Bureau de vote'!M216</f>
        <v>2</v>
      </c>
      <c r="L15" s="90">
        <f>'Bureau de vote'!N216</f>
        <v>0</v>
      </c>
      <c r="M15" s="23">
        <f>'Bureau de vote'!O216</f>
        <v>37</v>
      </c>
      <c r="N15" s="90">
        <f>'Bureau de vote'!P216</f>
        <v>0</v>
      </c>
      <c r="O15" s="23">
        <f>'Bureau de vote'!Q216</f>
        <v>2</v>
      </c>
      <c r="P15" s="90">
        <f>'Bureau de vote'!R216</f>
        <v>0</v>
      </c>
      <c r="Q15" s="23">
        <f>'Bureau de vote'!S216</f>
        <v>1</v>
      </c>
      <c r="R15" s="90">
        <f>'Bureau de vote'!T216</f>
        <v>0</v>
      </c>
      <c r="S15" s="23">
        <f>'Bureau de vote'!U216</f>
        <v>3</v>
      </c>
      <c r="T15" s="90">
        <f>'Bureau de vote'!V216</f>
        <v>0</v>
      </c>
      <c r="U15" s="23">
        <f>'Bureau de vote'!W216</f>
        <v>1</v>
      </c>
      <c r="V15" s="90">
        <f>'Bureau de vote'!X216</f>
        <v>0</v>
      </c>
      <c r="W15" s="23">
        <f>'Bureau de vote'!Y216</f>
        <v>0</v>
      </c>
      <c r="X15" s="90">
        <f>'Bureau de vote'!Z216</f>
        <v>0</v>
      </c>
      <c r="Y15" s="23">
        <f>'Bureau de vote'!AA216</f>
        <v>0</v>
      </c>
      <c r="Z15" s="90">
        <f>'Bureau de vote'!AB216</f>
        <v>0</v>
      </c>
      <c r="AA15" s="23">
        <f>'Bureau de vote'!AC216</f>
        <v>1</v>
      </c>
      <c r="AB15" s="90">
        <f>'Bureau de vote'!AD216</f>
        <v>0</v>
      </c>
      <c r="AC15" s="23">
        <f>'Bureau de vote'!AE216</f>
        <v>1</v>
      </c>
      <c r="AD15" s="90">
        <f>'Bureau de vote'!AF216</f>
        <v>0</v>
      </c>
      <c r="AE15" s="23">
        <f>'Bureau de vote'!AG216</f>
        <v>36</v>
      </c>
      <c r="AF15" s="90">
        <f>'Bureau de vote'!AH216</f>
        <v>0</v>
      </c>
    </row>
    <row r="16" spans="1:32" x14ac:dyDescent="0.15">
      <c r="A16" s="1" t="str">
        <f>'Bureau de vote'!C217</f>
        <v>RURUTU</v>
      </c>
      <c r="B16" s="5"/>
      <c r="C16" s="5">
        <f>'Bureau de vote'!E217</f>
        <v>1986</v>
      </c>
      <c r="D16" s="5">
        <f>'Bureau de vote'!F217</f>
        <v>706</v>
      </c>
      <c r="E16" s="5">
        <f>'Bureau de vote'!G217</f>
        <v>1280</v>
      </c>
      <c r="F16" s="135">
        <f>'Bureau de vote'!H217</f>
        <v>0.64451158106747231</v>
      </c>
      <c r="G16" s="5">
        <f>'Bureau de vote'!I217</f>
        <v>18</v>
      </c>
      <c r="H16" s="135">
        <f>'Bureau de vote'!J217</f>
        <v>9.0634441087613302E-3</v>
      </c>
      <c r="I16" s="5">
        <f>'Bureau de vote'!K217</f>
        <v>10</v>
      </c>
      <c r="J16" s="129">
        <f>'Bureau de vote'!L217</f>
        <v>1252</v>
      </c>
      <c r="K16" s="1">
        <f>'Bureau de vote'!M217</f>
        <v>19</v>
      </c>
      <c r="L16" s="137">
        <f>'Bureau de vote'!N217</f>
        <v>1.5175718849840255E-2</v>
      </c>
      <c r="M16" s="1">
        <f>'Bureau de vote'!O217</f>
        <v>395</v>
      </c>
      <c r="N16" s="137">
        <f>'Bureau de vote'!P217</f>
        <v>0.31549520766773165</v>
      </c>
      <c r="O16" s="1">
        <f>'Bureau de vote'!Q217</f>
        <v>55</v>
      </c>
      <c r="P16" s="137">
        <f>'Bureau de vote'!R217</f>
        <v>4.3929712460063899E-2</v>
      </c>
      <c r="Q16" s="1">
        <f>'Bureau de vote'!S217</f>
        <v>5</v>
      </c>
      <c r="R16" s="137">
        <f>'Bureau de vote'!T217</f>
        <v>3.9936102236421724E-3</v>
      </c>
      <c r="S16" s="1">
        <f>'Bureau de vote'!U217</f>
        <v>6</v>
      </c>
      <c r="T16" s="137">
        <f>'Bureau de vote'!V217</f>
        <v>4.7923322683706068E-3</v>
      </c>
      <c r="U16" s="1">
        <f>'Bureau de vote'!W217</f>
        <v>10</v>
      </c>
      <c r="V16" s="137">
        <f>'Bureau de vote'!X217</f>
        <v>7.9872204472843447E-3</v>
      </c>
      <c r="W16" s="1">
        <f>'Bureau de vote'!Y217</f>
        <v>1</v>
      </c>
      <c r="X16" s="137">
        <f>'Bureau de vote'!Z217</f>
        <v>7.9872204472843447E-4</v>
      </c>
      <c r="Y16" s="1">
        <f>'Bureau de vote'!AA217</f>
        <v>0</v>
      </c>
      <c r="Z16" s="137">
        <f>'Bureau de vote'!AB217</f>
        <v>0</v>
      </c>
      <c r="AA16" s="1">
        <f>'Bureau de vote'!AC217</f>
        <v>24</v>
      </c>
      <c r="AB16" s="137">
        <f>'Bureau de vote'!AD217</f>
        <v>1.9169329073482427E-2</v>
      </c>
      <c r="AC16" s="1">
        <f>'Bureau de vote'!AE217</f>
        <v>10</v>
      </c>
      <c r="AD16" s="137">
        <f>'Bureau de vote'!AF217</f>
        <v>7.9872204472843447E-3</v>
      </c>
      <c r="AE16" s="1">
        <f>'Bureau de vote'!AG217</f>
        <v>727</v>
      </c>
      <c r="AF16" s="137">
        <f>'Bureau de vote'!AH217</f>
        <v>0.58067092651757191</v>
      </c>
    </row>
    <row r="17" spans="1:32" x14ac:dyDescent="0.15">
      <c r="A17" s="23" t="str">
        <f>'Bureau de vote'!C218</f>
        <v>Moerai</v>
      </c>
      <c r="B17" s="83">
        <f>'Bureau de vote'!D218</f>
        <v>1</v>
      </c>
      <c r="C17" s="83">
        <f>'Bureau de vote'!E218</f>
        <v>978</v>
      </c>
      <c r="D17" s="83">
        <f>'Bureau de vote'!F218</f>
        <v>293</v>
      </c>
      <c r="E17" s="83">
        <f>'Bureau de vote'!G218</f>
        <v>685</v>
      </c>
      <c r="F17" s="192">
        <f>'Bureau de vote'!H218</f>
        <v>70.400000000000006</v>
      </c>
      <c r="G17" s="83">
        <f>'Bureau de vote'!I218</f>
        <v>18</v>
      </c>
      <c r="H17" s="192">
        <f>'Bureau de vote'!J218</f>
        <v>0</v>
      </c>
      <c r="I17" s="83">
        <f>'Bureau de vote'!K218</f>
        <v>0</v>
      </c>
      <c r="J17" s="90">
        <f>'Bureau de vote'!L218</f>
        <v>667</v>
      </c>
      <c r="K17" s="23">
        <f>'Bureau de vote'!M218</f>
        <v>11</v>
      </c>
      <c r="L17" s="90">
        <f>'Bureau de vote'!N218</f>
        <v>0</v>
      </c>
      <c r="M17" s="23">
        <f>'Bureau de vote'!O218</f>
        <v>222</v>
      </c>
      <c r="N17" s="90">
        <f>'Bureau de vote'!P218</f>
        <v>0</v>
      </c>
      <c r="O17" s="23">
        <f>'Bureau de vote'!Q218</f>
        <v>35</v>
      </c>
      <c r="P17" s="90">
        <f>'Bureau de vote'!R218</f>
        <v>0</v>
      </c>
      <c r="Q17" s="23">
        <f>'Bureau de vote'!S218</f>
        <v>3</v>
      </c>
      <c r="R17" s="90">
        <f>'Bureau de vote'!T218</f>
        <v>0</v>
      </c>
      <c r="S17" s="23">
        <f>'Bureau de vote'!U218</f>
        <v>1</v>
      </c>
      <c r="T17" s="90">
        <f>'Bureau de vote'!V218</f>
        <v>0</v>
      </c>
      <c r="U17" s="23">
        <f>'Bureau de vote'!W218</f>
        <v>7</v>
      </c>
      <c r="V17" s="90">
        <f>'Bureau de vote'!X218</f>
        <v>0</v>
      </c>
      <c r="W17" s="23">
        <f>'Bureau de vote'!Y218</f>
        <v>0</v>
      </c>
      <c r="X17" s="90">
        <f>'Bureau de vote'!Z218</f>
        <v>0</v>
      </c>
      <c r="Y17" s="23">
        <f>'Bureau de vote'!AA218</f>
        <v>0</v>
      </c>
      <c r="Z17" s="90">
        <f>'Bureau de vote'!AB218</f>
        <v>0</v>
      </c>
      <c r="AA17" s="23">
        <f>'Bureau de vote'!AC218</f>
        <v>17</v>
      </c>
      <c r="AB17" s="90">
        <f>'Bureau de vote'!AD218</f>
        <v>0</v>
      </c>
      <c r="AC17" s="23">
        <f>'Bureau de vote'!AE218</f>
        <v>3</v>
      </c>
      <c r="AD17" s="90">
        <f>'Bureau de vote'!AF218</f>
        <v>0</v>
      </c>
      <c r="AE17" s="23">
        <f>'Bureau de vote'!AG218</f>
        <v>368</v>
      </c>
      <c r="AF17" s="90">
        <f>'Bureau de vote'!AH218</f>
        <v>0</v>
      </c>
    </row>
    <row r="18" spans="1:32" x14ac:dyDescent="0.15">
      <c r="A18" s="23" t="str">
        <f>'Bureau de vote'!C219</f>
        <v>Avera</v>
      </c>
      <c r="B18" s="83">
        <f>'Bureau de vote'!D219</f>
        <v>2</v>
      </c>
      <c r="C18" s="83">
        <f>'Bureau de vote'!E219</f>
        <v>643</v>
      </c>
      <c r="D18" s="83">
        <f>'Bureau de vote'!F219</f>
        <v>281</v>
      </c>
      <c r="E18" s="83">
        <f>'Bureau de vote'!G219</f>
        <v>362</v>
      </c>
      <c r="F18" s="192">
        <f>'Bureau de vote'!H219</f>
        <v>56.3</v>
      </c>
      <c r="G18" s="83">
        <f>'Bureau de vote'!I219</f>
        <v>0</v>
      </c>
      <c r="H18" s="192">
        <f>'Bureau de vote'!J219</f>
        <v>0</v>
      </c>
      <c r="I18" s="83">
        <f>'Bureau de vote'!K219</f>
        <v>3</v>
      </c>
      <c r="J18" s="90">
        <f>'Bureau de vote'!L219</f>
        <v>359</v>
      </c>
      <c r="K18" s="23">
        <f>'Bureau de vote'!M219</f>
        <v>6</v>
      </c>
      <c r="L18" s="90">
        <f>'Bureau de vote'!N219</f>
        <v>0</v>
      </c>
      <c r="M18" s="23">
        <f>'Bureau de vote'!O219</f>
        <v>110</v>
      </c>
      <c r="N18" s="90">
        <f>'Bureau de vote'!P219</f>
        <v>0</v>
      </c>
      <c r="O18" s="23">
        <f>'Bureau de vote'!Q219</f>
        <v>13</v>
      </c>
      <c r="P18" s="90">
        <f>'Bureau de vote'!R219</f>
        <v>0</v>
      </c>
      <c r="Q18" s="23">
        <f>'Bureau de vote'!S219</f>
        <v>2</v>
      </c>
      <c r="R18" s="90">
        <f>'Bureau de vote'!T219</f>
        <v>0</v>
      </c>
      <c r="S18" s="23">
        <f>'Bureau de vote'!U219</f>
        <v>4</v>
      </c>
      <c r="T18" s="90">
        <f>'Bureau de vote'!V219</f>
        <v>0</v>
      </c>
      <c r="U18" s="23">
        <f>'Bureau de vote'!W219</f>
        <v>3</v>
      </c>
      <c r="V18" s="90">
        <f>'Bureau de vote'!X219</f>
        <v>0</v>
      </c>
      <c r="W18" s="23">
        <f>'Bureau de vote'!Y219</f>
        <v>0</v>
      </c>
      <c r="X18" s="90">
        <f>'Bureau de vote'!Z219</f>
        <v>0</v>
      </c>
      <c r="Y18" s="23">
        <f>'Bureau de vote'!AA219</f>
        <v>0</v>
      </c>
      <c r="Z18" s="90">
        <f>'Bureau de vote'!AB219</f>
        <v>0</v>
      </c>
      <c r="AA18" s="23">
        <f>'Bureau de vote'!AC219</f>
        <v>7</v>
      </c>
      <c r="AB18" s="90">
        <f>'Bureau de vote'!AD219</f>
        <v>0</v>
      </c>
      <c r="AC18" s="23">
        <f>'Bureau de vote'!AE219</f>
        <v>4</v>
      </c>
      <c r="AD18" s="90">
        <f>'Bureau de vote'!AF219</f>
        <v>0</v>
      </c>
      <c r="AE18" s="23">
        <f>'Bureau de vote'!AG219</f>
        <v>210</v>
      </c>
      <c r="AF18" s="90">
        <f>'Bureau de vote'!AH219</f>
        <v>0</v>
      </c>
    </row>
    <row r="19" spans="1:32" x14ac:dyDescent="0.15">
      <c r="A19" s="23" t="str">
        <f>'Bureau de vote'!C220</f>
        <v>Hauti</v>
      </c>
      <c r="B19" s="83">
        <f>'Bureau de vote'!D220</f>
        <v>3</v>
      </c>
      <c r="C19" s="83">
        <f>'Bureau de vote'!E220</f>
        <v>365</v>
      </c>
      <c r="D19" s="83">
        <f>'Bureau de vote'!F220</f>
        <v>132</v>
      </c>
      <c r="E19" s="83">
        <f>'Bureau de vote'!G220</f>
        <v>233</v>
      </c>
      <c r="F19" s="192">
        <f>'Bureau de vote'!H220</f>
        <v>63.84</v>
      </c>
      <c r="G19" s="83">
        <f>'Bureau de vote'!I220</f>
        <v>0</v>
      </c>
      <c r="H19" s="192">
        <f>'Bureau de vote'!J220</f>
        <v>0</v>
      </c>
      <c r="I19" s="83">
        <f>'Bureau de vote'!K220</f>
        <v>7</v>
      </c>
      <c r="J19" s="90">
        <f>'Bureau de vote'!L220</f>
        <v>226</v>
      </c>
      <c r="K19" s="23">
        <f>'Bureau de vote'!M220</f>
        <v>2</v>
      </c>
      <c r="L19" s="90">
        <f>'Bureau de vote'!N220</f>
        <v>0</v>
      </c>
      <c r="M19" s="23">
        <f>'Bureau de vote'!O220</f>
        <v>63</v>
      </c>
      <c r="N19" s="90">
        <f>'Bureau de vote'!P220</f>
        <v>0</v>
      </c>
      <c r="O19" s="23">
        <f>'Bureau de vote'!Q220</f>
        <v>7</v>
      </c>
      <c r="P19" s="90">
        <f>'Bureau de vote'!R220</f>
        <v>0</v>
      </c>
      <c r="Q19" s="23">
        <f>'Bureau de vote'!S220</f>
        <v>0</v>
      </c>
      <c r="R19" s="90">
        <f>'Bureau de vote'!T220</f>
        <v>0</v>
      </c>
      <c r="S19" s="23">
        <f>'Bureau de vote'!U220</f>
        <v>1</v>
      </c>
      <c r="T19" s="90">
        <f>'Bureau de vote'!V220</f>
        <v>0</v>
      </c>
      <c r="U19" s="23">
        <f>'Bureau de vote'!W220</f>
        <v>0</v>
      </c>
      <c r="V19" s="90">
        <f>'Bureau de vote'!X220</f>
        <v>0</v>
      </c>
      <c r="W19" s="23">
        <f>'Bureau de vote'!Y220</f>
        <v>1</v>
      </c>
      <c r="X19" s="90">
        <f>'Bureau de vote'!Z220</f>
        <v>0</v>
      </c>
      <c r="Y19" s="23">
        <f>'Bureau de vote'!AA220</f>
        <v>0</v>
      </c>
      <c r="Z19" s="90">
        <f>'Bureau de vote'!AB220</f>
        <v>0</v>
      </c>
      <c r="AA19" s="23">
        <f>'Bureau de vote'!AC220</f>
        <v>0</v>
      </c>
      <c r="AB19" s="90">
        <f>'Bureau de vote'!AD220</f>
        <v>0</v>
      </c>
      <c r="AC19" s="23">
        <f>'Bureau de vote'!AE220</f>
        <v>3</v>
      </c>
      <c r="AD19" s="90">
        <f>'Bureau de vote'!AF220</f>
        <v>0</v>
      </c>
      <c r="AE19" s="23">
        <f>'Bureau de vote'!AG220</f>
        <v>149</v>
      </c>
      <c r="AF19" s="90">
        <f>'Bureau de vote'!AH220</f>
        <v>0</v>
      </c>
    </row>
    <row r="20" spans="1:32" x14ac:dyDescent="0.15">
      <c r="A20" s="1" t="str">
        <f>'Bureau de vote'!C263</f>
        <v>TUBUAI</v>
      </c>
      <c r="B20" s="5"/>
      <c r="C20" s="5">
        <f>'Bureau de vote'!E263</f>
        <v>1637</v>
      </c>
      <c r="D20" s="5">
        <f>'Bureau de vote'!F263</f>
        <v>757</v>
      </c>
      <c r="E20" s="5">
        <f>'Bureau de vote'!G263</f>
        <v>880</v>
      </c>
      <c r="F20" s="135">
        <f>'Bureau de vote'!H263</f>
        <v>0.53756872327428218</v>
      </c>
      <c r="G20" s="5">
        <f>'Bureau de vote'!I263</f>
        <v>26</v>
      </c>
      <c r="H20" s="135">
        <f>'Bureau de vote'!J263</f>
        <v>1.588271227855834E-2</v>
      </c>
      <c r="I20" s="5">
        <f>'Bureau de vote'!K263</f>
        <v>22</v>
      </c>
      <c r="J20" s="129">
        <f>'Bureau de vote'!L263</f>
        <v>832</v>
      </c>
      <c r="K20" s="1">
        <f>'Bureau de vote'!M263</f>
        <v>14</v>
      </c>
      <c r="L20" s="137">
        <f>'Bureau de vote'!N263</f>
        <v>1.6826923076923076E-2</v>
      </c>
      <c r="M20" s="1">
        <f>'Bureau de vote'!O263</f>
        <v>384</v>
      </c>
      <c r="N20" s="137">
        <f>'Bureau de vote'!P263</f>
        <v>0.46153846153846156</v>
      </c>
      <c r="O20" s="1">
        <f>'Bureau de vote'!Q263</f>
        <v>45</v>
      </c>
      <c r="P20" s="137">
        <f>'Bureau de vote'!R263</f>
        <v>5.4086538461538464E-2</v>
      </c>
      <c r="Q20" s="1">
        <f>'Bureau de vote'!S263</f>
        <v>18</v>
      </c>
      <c r="R20" s="137">
        <f>'Bureau de vote'!T263</f>
        <v>2.1634615384615384E-2</v>
      </c>
      <c r="S20" s="1">
        <f>'Bureau de vote'!U263</f>
        <v>2</v>
      </c>
      <c r="T20" s="137">
        <f>'Bureau de vote'!V263</f>
        <v>2.403846153846154E-3</v>
      </c>
      <c r="U20" s="1">
        <f>'Bureau de vote'!W263</f>
        <v>8</v>
      </c>
      <c r="V20" s="137">
        <f>'Bureau de vote'!X263</f>
        <v>9.6153846153846159E-3</v>
      </c>
      <c r="W20" s="1">
        <f>'Bureau de vote'!Y263</f>
        <v>1</v>
      </c>
      <c r="X20" s="137">
        <f>'Bureau de vote'!Z263</f>
        <v>1.201923076923077E-3</v>
      </c>
      <c r="Y20" s="1">
        <f>'Bureau de vote'!AA263</f>
        <v>2</v>
      </c>
      <c r="Z20" s="137">
        <f>'Bureau de vote'!AB263</f>
        <v>2.403846153846154E-3</v>
      </c>
      <c r="AA20" s="1">
        <f>'Bureau de vote'!AC263</f>
        <v>29</v>
      </c>
      <c r="AB20" s="137">
        <f>'Bureau de vote'!AD263</f>
        <v>3.4855769230769232E-2</v>
      </c>
      <c r="AC20" s="1">
        <f>'Bureau de vote'!AE263</f>
        <v>23</v>
      </c>
      <c r="AD20" s="137">
        <f>'Bureau de vote'!AF263</f>
        <v>2.7644230769230768E-2</v>
      </c>
      <c r="AE20" s="1">
        <f>'Bureau de vote'!AG263</f>
        <v>306</v>
      </c>
      <c r="AF20" s="137">
        <f>'Bureau de vote'!AH263</f>
        <v>0.36778846153846156</v>
      </c>
    </row>
    <row r="21" spans="1:32" x14ac:dyDescent="0.15">
      <c r="A21" s="23" t="str">
        <f>'Bureau de vote'!C264</f>
        <v>Mataura</v>
      </c>
      <c r="B21" s="83">
        <f>'Bureau de vote'!D264</f>
        <v>1</v>
      </c>
      <c r="C21" s="83">
        <f>'Bureau de vote'!E264</f>
        <v>765</v>
      </c>
      <c r="D21" s="83">
        <f>'Bureau de vote'!F264</f>
        <v>377</v>
      </c>
      <c r="E21" s="83">
        <f>'Bureau de vote'!G264</f>
        <v>388</v>
      </c>
      <c r="F21" s="192">
        <f>'Bureau de vote'!H264</f>
        <v>50.72</v>
      </c>
      <c r="G21" s="83">
        <f>'Bureau de vote'!I264</f>
        <v>17</v>
      </c>
      <c r="H21" s="192">
        <f>'Bureau de vote'!J264</f>
        <v>0</v>
      </c>
      <c r="I21" s="83">
        <f>'Bureau de vote'!K264</f>
        <v>6</v>
      </c>
      <c r="J21" s="90">
        <f>'Bureau de vote'!L264</f>
        <v>365</v>
      </c>
      <c r="K21" s="23">
        <f>'Bureau de vote'!M264</f>
        <v>9</v>
      </c>
      <c r="L21" s="90">
        <f>'Bureau de vote'!N264</f>
        <v>0</v>
      </c>
      <c r="M21" s="23">
        <f>'Bureau de vote'!O264</f>
        <v>174</v>
      </c>
      <c r="N21" s="90">
        <f>'Bureau de vote'!P264</f>
        <v>0</v>
      </c>
      <c r="O21" s="23">
        <f>'Bureau de vote'!Q264</f>
        <v>26</v>
      </c>
      <c r="P21" s="90">
        <f>'Bureau de vote'!R264</f>
        <v>0</v>
      </c>
      <c r="Q21" s="23">
        <f>'Bureau de vote'!S264</f>
        <v>9</v>
      </c>
      <c r="R21" s="90">
        <f>'Bureau de vote'!T264</f>
        <v>0</v>
      </c>
      <c r="S21" s="23">
        <f>'Bureau de vote'!U264</f>
        <v>1</v>
      </c>
      <c r="T21" s="90">
        <f>'Bureau de vote'!V264</f>
        <v>0</v>
      </c>
      <c r="U21" s="23">
        <f>'Bureau de vote'!W264</f>
        <v>3</v>
      </c>
      <c r="V21" s="90">
        <f>'Bureau de vote'!X264</f>
        <v>0</v>
      </c>
      <c r="W21" s="23">
        <f>'Bureau de vote'!Y264</f>
        <v>1</v>
      </c>
      <c r="X21" s="90">
        <f>'Bureau de vote'!Z264</f>
        <v>0</v>
      </c>
      <c r="Y21" s="23">
        <f>'Bureau de vote'!AA264</f>
        <v>0</v>
      </c>
      <c r="Z21" s="90">
        <f>'Bureau de vote'!AB264</f>
        <v>0</v>
      </c>
      <c r="AA21" s="23">
        <f>'Bureau de vote'!AC264</f>
        <v>14</v>
      </c>
      <c r="AB21" s="90">
        <f>'Bureau de vote'!AD264</f>
        <v>0</v>
      </c>
      <c r="AC21" s="23">
        <f>'Bureau de vote'!AE264</f>
        <v>10</v>
      </c>
      <c r="AD21" s="90">
        <f>'Bureau de vote'!AF264</f>
        <v>0</v>
      </c>
      <c r="AE21" s="23">
        <f>'Bureau de vote'!AG264</f>
        <v>118</v>
      </c>
      <c r="AF21" s="90">
        <f>'Bureau de vote'!AH264</f>
        <v>0</v>
      </c>
    </row>
    <row r="22" spans="1:32" x14ac:dyDescent="0.15">
      <c r="A22" s="23" t="str">
        <f>'Bureau de vote'!C265</f>
        <v>Taahuaia</v>
      </c>
      <c r="B22" s="83">
        <f>'Bureau de vote'!D265</f>
        <v>2</v>
      </c>
      <c r="C22" s="83">
        <f>'Bureau de vote'!E265</f>
        <v>419</v>
      </c>
      <c r="D22" s="83">
        <f>'Bureau de vote'!F265</f>
        <v>188</v>
      </c>
      <c r="E22" s="83">
        <f>'Bureau de vote'!G265</f>
        <v>231</v>
      </c>
      <c r="F22" s="192">
        <f>'Bureau de vote'!H265</f>
        <v>55.13</v>
      </c>
      <c r="G22" s="83">
        <f>'Bureau de vote'!I265</f>
        <v>3</v>
      </c>
      <c r="H22" s="192">
        <f>'Bureau de vote'!J265</f>
        <v>0</v>
      </c>
      <c r="I22" s="83">
        <f>'Bureau de vote'!K265</f>
        <v>8</v>
      </c>
      <c r="J22" s="90">
        <f>'Bureau de vote'!L265</f>
        <v>220</v>
      </c>
      <c r="K22" s="23">
        <f>'Bureau de vote'!M265</f>
        <v>0</v>
      </c>
      <c r="L22" s="90">
        <f>'Bureau de vote'!N265</f>
        <v>0</v>
      </c>
      <c r="M22" s="23">
        <f>'Bureau de vote'!O265</f>
        <v>110</v>
      </c>
      <c r="N22" s="90">
        <f>'Bureau de vote'!P265</f>
        <v>0</v>
      </c>
      <c r="O22" s="23">
        <f>'Bureau de vote'!Q265</f>
        <v>7</v>
      </c>
      <c r="P22" s="90">
        <f>'Bureau de vote'!R265</f>
        <v>0</v>
      </c>
      <c r="Q22" s="23">
        <f>'Bureau de vote'!S265</f>
        <v>3</v>
      </c>
      <c r="R22" s="90">
        <f>'Bureau de vote'!T265</f>
        <v>0</v>
      </c>
      <c r="S22" s="23">
        <f>'Bureau de vote'!U265</f>
        <v>0</v>
      </c>
      <c r="T22" s="90">
        <f>'Bureau de vote'!V265</f>
        <v>0</v>
      </c>
      <c r="U22" s="23">
        <f>'Bureau de vote'!W265</f>
        <v>2</v>
      </c>
      <c r="V22" s="90">
        <f>'Bureau de vote'!X265</f>
        <v>0</v>
      </c>
      <c r="W22" s="23">
        <f>'Bureau de vote'!Y265</f>
        <v>0</v>
      </c>
      <c r="X22" s="90">
        <f>'Bureau de vote'!Z265</f>
        <v>0</v>
      </c>
      <c r="Y22" s="23">
        <f>'Bureau de vote'!AA265</f>
        <v>1</v>
      </c>
      <c r="Z22" s="90">
        <f>'Bureau de vote'!AB265</f>
        <v>0</v>
      </c>
      <c r="AA22" s="23">
        <f>'Bureau de vote'!AC265</f>
        <v>14</v>
      </c>
      <c r="AB22" s="90">
        <f>'Bureau de vote'!AD265</f>
        <v>0</v>
      </c>
      <c r="AC22" s="23">
        <f>'Bureau de vote'!AE265</f>
        <v>9</v>
      </c>
      <c r="AD22" s="90">
        <f>'Bureau de vote'!AF265</f>
        <v>0</v>
      </c>
      <c r="AE22" s="23">
        <f>'Bureau de vote'!AG265</f>
        <v>74</v>
      </c>
      <c r="AF22" s="90">
        <f>'Bureau de vote'!AH265</f>
        <v>0</v>
      </c>
    </row>
    <row r="23" spans="1:32" ht="14" thickBot="1" x14ac:dyDescent="0.2">
      <c r="A23" s="130" t="str">
        <f>'Bureau de vote'!C266</f>
        <v>Mahu</v>
      </c>
      <c r="B23" s="133">
        <f>'Bureau de vote'!D266</f>
        <v>3</v>
      </c>
      <c r="C23" s="133">
        <f>'Bureau de vote'!E266</f>
        <v>453</v>
      </c>
      <c r="D23" s="133">
        <f>'Bureau de vote'!F266</f>
        <v>192</v>
      </c>
      <c r="E23" s="133">
        <f>'Bureau de vote'!G266</f>
        <v>261</v>
      </c>
      <c r="F23" s="196">
        <f>'Bureau de vote'!H266</f>
        <v>57.62</v>
      </c>
      <c r="G23" s="133">
        <f>'Bureau de vote'!I266</f>
        <v>6</v>
      </c>
      <c r="H23" s="196">
        <f>'Bureau de vote'!J266</f>
        <v>0</v>
      </c>
      <c r="I23" s="133">
        <f>'Bureau de vote'!K266</f>
        <v>8</v>
      </c>
      <c r="J23" s="131">
        <f>'Bureau de vote'!L266</f>
        <v>247</v>
      </c>
      <c r="K23" s="130">
        <f>'Bureau de vote'!M266</f>
        <v>5</v>
      </c>
      <c r="L23" s="131">
        <f>'Bureau de vote'!N266</f>
        <v>0</v>
      </c>
      <c r="M23" s="130">
        <f>'Bureau de vote'!O266</f>
        <v>100</v>
      </c>
      <c r="N23" s="131">
        <f>'Bureau de vote'!P266</f>
        <v>0</v>
      </c>
      <c r="O23" s="130">
        <f>'Bureau de vote'!Q266</f>
        <v>12</v>
      </c>
      <c r="P23" s="131">
        <f>'Bureau de vote'!R266</f>
        <v>0</v>
      </c>
      <c r="Q23" s="130">
        <f>'Bureau de vote'!S266</f>
        <v>6</v>
      </c>
      <c r="R23" s="131">
        <f>'Bureau de vote'!T266</f>
        <v>0</v>
      </c>
      <c r="S23" s="130">
        <f>'Bureau de vote'!U266</f>
        <v>1</v>
      </c>
      <c r="T23" s="131">
        <f>'Bureau de vote'!V266</f>
        <v>0</v>
      </c>
      <c r="U23" s="130">
        <f>'Bureau de vote'!W266</f>
        <v>3</v>
      </c>
      <c r="V23" s="131">
        <f>'Bureau de vote'!X266</f>
        <v>0</v>
      </c>
      <c r="W23" s="130">
        <f>'Bureau de vote'!Y266</f>
        <v>0</v>
      </c>
      <c r="X23" s="131">
        <f>'Bureau de vote'!Z266</f>
        <v>0</v>
      </c>
      <c r="Y23" s="130">
        <f>'Bureau de vote'!AA266</f>
        <v>1</v>
      </c>
      <c r="Z23" s="131">
        <f>'Bureau de vote'!AB266</f>
        <v>0</v>
      </c>
      <c r="AA23" s="130">
        <f>'Bureau de vote'!AC266</f>
        <v>1</v>
      </c>
      <c r="AB23" s="131">
        <f>'Bureau de vote'!AD266</f>
        <v>0</v>
      </c>
      <c r="AC23" s="130">
        <f>'Bureau de vote'!AE266</f>
        <v>4</v>
      </c>
      <c r="AD23" s="131">
        <f>'Bureau de vote'!AF266</f>
        <v>0</v>
      </c>
      <c r="AE23" s="130">
        <f>'Bureau de vote'!AG266</f>
        <v>114</v>
      </c>
      <c r="AF23" s="131">
        <f>'Bureau de vote'!AH266</f>
        <v>0</v>
      </c>
    </row>
    <row r="24" spans="1:32" ht="14" thickBot="1" x14ac:dyDescent="0.2"/>
    <row r="25" spans="1:32" ht="26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158" t="str">
        <f>'Archipel - IDV'!K140</f>
        <v>Nicolas</v>
      </c>
      <c r="L25" s="124" t="str">
        <f>'Archipel - IDV'!L140</f>
        <v>DUPONT-AIGAN</v>
      </c>
      <c r="M25" s="158" t="str">
        <f>'Archipel - IDV'!M140</f>
        <v>Marine</v>
      </c>
      <c r="N25" s="124" t="str">
        <f>'Archipel - IDV'!N140</f>
        <v>LE PEN</v>
      </c>
      <c r="O25" s="158" t="str">
        <f>'Archipel - IDV'!O140</f>
        <v>Emmanuel</v>
      </c>
      <c r="P25" s="124" t="str">
        <f>'Archipel - IDV'!P140</f>
        <v>MACRON</v>
      </c>
      <c r="Q25" s="158" t="str">
        <f>'Archipel - IDV'!Q140</f>
        <v>Benoît</v>
      </c>
      <c r="R25" s="124" t="str">
        <f>'Archipel - IDV'!R140</f>
        <v>HAMON</v>
      </c>
      <c r="S25" s="158" t="str">
        <f>'Archipel - IDV'!S140</f>
        <v>Nathalie</v>
      </c>
      <c r="T25" s="124" t="str">
        <f>'Archipel - IDV'!T140</f>
        <v>ARTHAUD</v>
      </c>
      <c r="U25" s="158" t="str">
        <f>'Archipel - IDV'!U140</f>
        <v>Philippe</v>
      </c>
      <c r="V25" s="124" t="str">
        <f>'Archipel - IDV'!V140</f>
        <v>POUTOU</v>
      </c>
      <c r="W25" s="158" t="str">
        <f>'Archipel - IDV'!W140</f>
        <v>Jacques</v>
      </c>
      <c r="X25" s="124" t="str">
        <f>'Archipel - IDV'!X140</f>
        <v>CHEMINADE</v>
      </c>
      <c r="Y25" s="158" t="str">
        <f>'Archipel - IDV'!Y140</f>
        <v>Jean</v>
      </c>
      <c r="Z25" s="124" t="str">
        <f>'Archipel - IDV'!Z140</f>
        <v>LASSALLE</v>
      </c>
      <c r="AA25" s="158" t="str">
        <f>'Archipel - IDV'!AA140</f>
        <v>Jean-Luc</v>
      </c>
      <c r="AB25" s="124" t="str">
        <f>'Archipel - IDV'!AB140</f>
        <v>MELENCHON</v>
      </c>
      <c r="AC25" s="158" t="str">
        <f>'Archipel - IDV'!AC140</f>
        <v>François</v>
      </c>
      <c r="AD25" s="124" t="str">
        <f>'Archipel - IDV'!AD140</f>
        <v>ASSELINEAU</v>
      </c>
      <c r="AE25" s="158" t="str">
        <f>'Archipel - IDV'!AE140</f>
        <v>François</v>
      </c>
      <c r="AF25" s="124" t="str">
        <f>'Archipel - IDV'!AF140</f>
        <v>FILLON</v>
      </c>
    </row>
    <row r="26" spans="1:32" s="147" customFormat="1" ht="29" thickBot="1" x14ac:dyDescent="0.25">
      <c r="A26" s="109" t="s">
        <v>124</v>
      </c>
      <c r="B26" s="109" t="s">
        <v>126</v>
      </c>
      <c r="C26" s="109" t="s">
        <v>112</v>
      </c>
      <c r="D26" s="109" t="s">
        <v>113</v>
      </c>
      <c r="E26" s="109" t="s">
        <v>114</v>
      </c>
      <c r="F26" s="109" t="s">
        <v>173</v>
      </c>
      <c r="G26" s="109" t="str">
        <f>'Archipel - IDV'!G141</f>
        <v>Blancs</v>
      </c>
      <c r="H26" s="109" t="str">
        <f>'Archipel - IDV'!H141</f>
        <v>% Blancs</v>
      </c>
      <c r="I26" s="109" t="str">
        <f>'Archipel - IDV'!I141</f>
        <v>Nuls</v>
      </c>
      <c r="J26" s="109" t="s">
        <v>115</v>
      </c>
      <c r="K26" s="156" t="s">
        <v>116</v>
      </c>
      <c r="L26" s="157" t="s">
        <v>117</v>
      </c>
      <c r="M26" s="156" t="s">
        <v>116</v>
      </c>
      <c r="N26" s="157" t="s">
        <v>117</v>
      </c>
      <c r="O26" s="156" t="s">
        <v>116</v>
      </c>
      <c r="P26" s="157" t="s">
        <v>117</v>
      </c>
      <c r="Q26" s="156" t="s">
        <v>116</v>
      </c>
      <c r="R26" s="157" t="s">
        <v>117</v>
      </c>
      <c r="S26" s="156" t="s">
        <v>116</v>
      </c>
      <c r="T26" s="157" t="s">
        <v>117</v>
      </c>
      <c r="U26" s="156" t="s">
        <v>116</v>
      </c>
      <c r="V26" s="157" t="s">
        <v>117</v>
      </c>
      <c r="W26" s="156" t="s">
        <v>116</v>
      </c>
      <c r="X26" s="157" t="s">
        <v>117</v>
      </c>
      <c r="Y26" s="156" t="s">
        <v>116</v>
      </c>
      <c r="Z26" s="157" t="s">
        <v>117</v>
      </c>
      <c r="AA26" s="156" t="s">
        <v>116</v>
      </c>
      <c r="AB26" s="157" t="s">
        <v>117</v>
      </c>
      <c r="AC26" s="156" t="s">
        <v>116</v>
      </c>
      <c r="AD26" s="157" t="s">
        <v>117</v>
      </c>
      <c r="AE26" s="156" t="s">
        <v>116</v>
      </c>
      <c r="AF26" s="157" t="s">
        <v>117</v>
      </c>
    </row>
    <row r="27" spans="1:32" ht="14" thickBot="1" x14ac:dyDescent="0.2">
      <c r="A27" s="11" t="s">
        <v>177</v>
      </c>
      <c r="B27" s="12">
        <f>COUNTA(B5:B23)</f>
        <v>14</v>
      </c>
      <c r="C27" s="12">
        <f>SUM(C5+C10+C12+C16+C20)</f>
        <v>5636</v>
      </c>
      <c r="D27" s="12">
        <f>SUM(D5,D10,D12,D16,D20)</f>
        <v>2361</v>
      </c>
      <c r="E27" s="12">
        <f>SUM(E5+E10+E12+E16+E20)</f>
        <v>3275</v>
      </c>
      <c r="F27" s="18">
        <f>E27/C27</f>
        <v>0.58108587650816179</v>
      </c>
      <c r="G27" s="119">
        <f>SUM(G5,G10,G12,G16,G20)</f>
        <v>84</v>
      </c>
      <c r="H27" s="139">
        <f>G27/C27</f>
        <v>1.4904187366926898E-2</v>
      </c>
      <c r="I27" s="12">
        <f>SUM(I5,I10,I12,I16,I20)</f>
        <v>67</v>
      </c>
      <c r="J27" s="12">
        <f>SUM(J5+J10+J12+J16+J20)</f>
        <v>3124</v>
      </c>
      <c r="K27" s="11">
        <f>SUM(K5+K10+K12+K16+K20)</f>
        <v>50</v>
      </c>
      <c r="L27" s="22">
        <f>K27/$J27</f>
        <v>1.6005121638924456E-2</v>
      </c>
      <c r="M27" s="11">
        <f>SUM(M5+M10+M12+M16+M20)</f>
        <v>1261</v>
      </c>
      <c r="N27" s="22">
        <f>M27/$J27</f>
        <v>0.40364916773367476</v>
      </c>
      <c r="O27" s="11">
        <f t="shared" ref="O27" si="0">SUM(O5+O10+O12+O16+O20)</f>
        <v>162</v>
      </c>
      <c r="P27" s="22">
        <f t="shared" ref="P27" si="1">O27/$J27</f>
        <v>5.1856594110115235E-2</v>
      </c>
      <c r="Q27" s="11">
        <f t="shared" ref="Q27" si="2">SUM(Q5+Q10+Q12+Q16+Q20)</f>
        <v>44</v>
      </c>
      <c r="R27" s="22">
        <f t="shared" ref="R27" si="3">Q27/$J27</f>
        <v>1.4084507042253521E-2</v>
      </c>
      <c r="S27" s="11">
        <f t="shared" ref="S27" si="4">SUM(S5+S10+S12+S16+S20)</f>
        <v>19</v>
      </c>
      <c r="T27" s="22">
        <f t="shared" ref="T27" si="5">S27/$J27</f>
        <v>6.0819462227912936E-3</v>
      </c>
      <c r="U27" s="11">
        <f t="shared" ref="U27" si="6">SUM(U5+U10+U12+U16+U20)</f>
        <v>27</v>
      </c>
      <c r="V27" s="22">
        <f t="shared" ref="V27" si="7">U27/$J27</f>
        <v>8.6427656850192065E-3</v>
      </c>
      <c r="W27" s="11">
        <f t="shared" ref="W27" si="8">SUM(W5+W10+W12+W16+W20)</f>
        <v>5</v>
      </c>
      <c r="X27" s="22">
        <f t="shared" ref="X27" si="9">W27/$J27</f>
        <v>1.6005121638924455E-3</v>
      </c>
      <c r="Y27" s="11">
        <f t="shared" ref="Y27" si="10">SUM(Y5+Y10+Y12+Y16+Y20)</f>
        <v>5</v>
      </c>
      <c r="Z27" s="22">
        <f t="shared" ref="Z27" si="11">Y27/$J27</f>
        <v>1.6005121638924455E-3</v>
      </c>
      <c r="AA27" s="11">
        <f t="shared" ref="AA27" si="12">SUM(AA5+AA10+AA12+AA16+AA20)</f>
        <v>70</v>
      </c>
      <c r="AB27" s="22">
        <f t="shared" ref="AB27" si="13">AA27/$J27</f>
        <v>2.2407170294494239E-2</v>
      </c>
      <c r="AC27" s="11">
        <f t="shared" ref="AC27" si="14">SUM(AC5+AC10+AC12+AC16+AC20)</f>
        <v>53</v>
      </c>
      <c r="AD27" s="22">
        <f t="shared" ref="AD27" si="15">AC27/$J27</f>
        <v>1.6965428937259924E-2</v>
      </c>
      <c r="AE27" s="11">
        <f t="shared" ref="AE27" si="16">SUM(AE5+AE10+AE12+AE16+AE20)</f>
        <v>1428</v>
      </c>
      <c r="AF27" s="22">
        <f t="shared" ref="AF27" si="17">AE27/$J27</f>
        <v>0.45710627400768244</v>
      </c>
    </row>
    <row r="29" spans="1:32" ht="14" thickBo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4" thickBot="1" x14ac:dyDescent="0.2"/>
    <row r="31" spans="1:32" s="152" customFormat="1" ht="26" x14ac:dyDescent="0.15">
      <c r="K31" s="141" t="str">
        <f>'Bureau de vote'!M291</f>
        <v>Nicolas</v>
      </c>
      <c r="L31" s="33" t="str">
        <f>'Bureau de vote'!N291</f>
        <v>DUPONT-AIGAN</v>
      </c>
      <c r="M31" s="159" t="str">
        <f>'Bureau de vote'!O291</f>
        <v>Marine</v>
      </c>
      <c r="N31" s="159" t="str">
        <f>'Bureau de vote'!P291</f>
        <v>LE PEN</v>
      </c>
      <c r="O31" s="141" t="str">
        <f>'Bureau de vote'!Q291</f>
        <v>Emmanuel</v>
      </c>
      <c r="P31" s="33" t="str">
        <f>'Bureau de vote'!R291</f>
        <v>MACRON</v>
      </c>
      <c r="Q31" s="159" t="str">
        <f>'Bureau de vote'!S291</f>
        <v>Benoît</v>
      </c>
      <c r="R31" s="159" t="str">
        <f>'Bureau de vote'!T291</f>
        <v>HAMON</v>
      </c>
      <c r="S31" s="141" t="str">
        <f>'Bureau de vote'!U291</f>
        <v>Nathalie</v>
      </c>
      <c r="T31" s="33" t="str">
        <f>'Bureau de vote'!V291</f>
        <v>ARTHAUD</v>
      </c>
      <c r="U31" s="159" t="str">
        <f>'Bureau de vote'!W291</f>
        <v>Philippe</v>
      </c>
      <c r="V31" s="159" t="str">
        <f>'Bureau de vote'!X291</f>
        <v>POUTOU</v>
      </c>
      <c r="W31" s="141" t="str">
        <f>'Bureau de vote'!Y291</f>
        <v>Jacques</v>
      </c>
      <c r="X31" s="33" t="str">
        <f>'Bureau de vote'!Z291</f>
        <v>CHEMINADE</v>
      </c>
      <c r="Y31" s="159" t="str">
        <f>'Bureau de vote'!AA291</f>
        <v>Jean</v>
      </c>
      <c r="Z31" s="33" t="str">
        <f>'Bureau de vote'!AB291</f>
        <v>LASSALLE</v>
      </c>
      <c r="AA31" s="141" t="str">
        <f>'Bureau de vote'!AC291</f>
        <v>Jean-Luc</v>
      </c>
      <c r="AB31" s="33" t="str">
        <f>'Bureau de vote'!AD291</f>
        <v>MELENCHON</v>
      </c>
      <c r="AC31" s="141" t="str">
        <f>'Bureau de vote'!AE291</f>
        <v>François</v>
      </c>
      <c r="AD31" s="33" t="str">
        <f>'Bureau de vote'!AF291</f>
        <v>ASSELINEAU</v>
      </c>
      <c r="AE31" s="141" t="str">
        <f>'Bureau de vote'!AG291</f>
        <v>François</v>
      </c>
      <c r="AF31" s="33" t="str">
        <f>'Bureau de vote'!AH291</f>
        <v>FILLON</v>
      </c>
    </row>
    <row r="32" spans="1:32" s="147" customFormat="1" ht="29" thickBot="1" x14ac:dyDescent="0.25">
      <c r="A32" s="34" t="str">
        <f>'Bureau de vote'!C292</f>
        <v>TOTAL</v>
      </c>
      <c r="B32" s="34" t="str">
        <f>'Bureau de vote'!D292</f>
        <v>Nbr bureau de vote</v>
      </c>
      <c r="C32" s="34" t="str">
        <f>'Bureau de vote'!E292</f>
        <v>Inscrits</v>
      </c>
      <c r="D32" s="34" t="str">
        <f>'Bureau de vote'!F292</f>
        <v>Abst</v>
      </c>
      <c r="E32" s="34" t="str">
        <f>'Bureau de vote'!G292</f>
        <v>Votants</v>
      </c>
      <c r="F32" s="34" t="str">
        <f>'Bureau de vote'!H292</f>
        <v>% Particip.</v>
      </c>
      <c r="G32" s="34" t="str">
        <f>'Bureau de vote'!I292</f>
        <v>Blancs</v>
      </c>
      <c r="H32" s="34" t="str">
        <f>'Bureau de vote'!J292</f>
        <v>% Blancs</v>
      </c>
      <c r="I32" s="34" t="str">
        <f>'Bureau de vote'!K292</f>
        <v>Nuls</v>
      </c>
      <c r="J32" s="34" t="str">
        <f>'Bureau de vote'!L292</f>
        <v>Exprimés</v>
      </c>
      <c r="K32" s="49" t="str">
        <f>'Bureau de vote'!M292</f>
        <v>Voix</v>
      </c>
      <c r="L32" s="50" t="str">
        <f>'Bureau de vote'!N292</f>
        <v>% Voix/Exp</v>
      </c>
      <c r="M32" s="144" t="str">
        <f>'Bureau de vote'!O292</f>
        <v>Voix</v>
      </c>
      <c r="N32" s="144" t="str">
        <f>'Bureau de vote'!P292</f>
        <v>% Voix/Exp</v>
      </c>
      <c r="O32" s="49" t="str">
        <f>'Bureau de vote'!Q292</f>
        <v>Voix</v>
      </c>
      <c r="P32" s="50" t="str">
        <f>'Bureau de vote'!R292</f>
        <v>% Voix/Exp</v>
      </c>
      <c r="Q32" s="52" t="str">
        <f>'Bureau de vote'!S292</f>
        <v>Voix</v>
      </c>
      <c r="R32" s="52" t="str">
        <f>'Bureau de vote'!T292</f>
        <v>% Voix/Exp</v>
      </c>
      <c r="S32" s="49" t="str">
        <f>'Bureau de vote'!U292</f>
        <v>Voix</v>
      </c>
      <c r="T32" s="50" t="str">
        <f>'Bureau de vote'!V292</f>
        <v>% Voix/Exp</v>
      </c>
      <c r="U32" s="144" t="str">
        <f>'Bureau de vote'!W292</f>
        <v>Voix</v>
      </c>
      <c r="V32" s="144" t="str">
        <f>'Bureau de vote'!X292</f>
        <v>% Voix/Exp</v>
      </c>
      <c r="W32" s="49" t="str">
        <f>'Bureau de vote'!Y292</f>
        <v>Voix</v>
      </c>
      <c r="X32" s="50" t="str">
        <f>'Bureau de vote'!Z292</f>
        <v>% Voix/Exp</v>
      </c>
      <c r="Y32" s="144" t="str">
        <f>'Bureau de vote'!AA292</f>
        <v>Voix</v>
      </c>
      <c r="Z32" s="50" t="str">
        <f>'Bureau de vote'!AB292</f>
        <v>% Voix/Exp</v>
      </c>
      <c r="AA32" s="142" t="str">
        <f>'Bureau de vote'!AC292</f>
        <v>Voix</v>
      </c>
      <c r="AB32" s="143" t="str">
        <f>'Bureau de vote'!AD292</f>
        <v>% Voix/Exp</v>
      </c>
      <c r="AC32" s="142" t="str">
        <f>'Bureau de vote'!AE292</f>
        <v>Voix</v>
      </c>
      <c r="AD32" s="143" t="str">
        <f>'Bureau de vote'!AF292</f>
        <v>% Voix/Exp</v>
      </c>
      <c r="AE32" s="142" t="str">
        <f>'Bureau de vote'!AG292</f>
        <v>Voix</v>
      </c>
      <c r="AF32" s="143" t="str">
        <f>'Bureau de vote'!AH292</f>
        <v>% Voix/Exp</v>
      </c>
    </row>
    <row r="33" spans="1:32" s="152" customFormat="1" ht="27" thickBot="1" x14ac:dyDescent="0.2">
      <c r="A33" s="115" t="str">
        <f>'Bureau de vote'!C293</f>
        <v>POLYNÉSIE FRANÇAISE</v>
      </c>
      <c r="B33" s="150">
        <f>'Bureau de vote'!D293</f>
        <v>236</v>
      </c>
      <c r="C33" s="150">
        <f>'Bureau de vote'!E293</f>
        <v>203940</v>
      </c>
      <c r="D33" s="150">
        <f>'Bureau de vote'!F293</f>
        <v>124527</v>
      </c>
      <c r="E33" s="150">
        <f>'Bureau de vote'!G293</f>
        <v>79413</v>
      </c>
      <c r="F33" s="153">
        <f>'Bureau de vote'!H293</f>
        <v>0.3893939393939394</v>
      </c>
      <c r="G33" s="150">
        <f>'Bureau de vote'!I293</f>
        <v>1754</v>
      </c>
      <c r="H33" s="153">
        <f>'Bureau de vote'!J293</f>
        <v>8.6005687947435516E-3</v>
      </c>
      <c r="I33" s="150">
        <f>'Bureau de vote'!K293</f>
        <v>2038</v>
      </c>
      <c r="J33" s="150">
        <f>'Bureau de vote'!L293</f>
        <v>75621</v>
      </c>
      <c r="K33" s="115">
        <f>'Bureau de vote'!M293</f>
        <v>1767</v>
      </c>
      <c r="L33" s="222">
        <f>'Bureau de vote'!N293</f>
        <v>2.3366525171579323E-2</v>
      </c>
      <c r="M33" s="150">
        <f>'Bureau de vote'!O293</f>
        <v>24604</v>
      </c>
      <c r="N33" s="222">
        <f>'Bureau de vote'!P293</f>
        <v>0.3253593578503326</v>
      </c>
      <c r="O33" s="115">
        <f>'Bureau de vote'!Q293</f>
        <v>11119</v>
      </c>
      <c r="P33" s="222">
        <f>'Bureau de vote'!R293</f>
        <v>0.14703587627775352</v>
      </c>
      <c r="Q33" s="115">
        <f>'Bureau de vote'!S293</f>
        <v>2203</v>
      </c>
      <c r="R33" s="222">
        <f>'Bureau de vote'!T293</f>
        <v>2.9132119384826967E-2</v>
      </c>
      <c r="S33" s="150">
        <f>'Bureau de vote'!U293</f>
        <v>689</v>
      </c>
      <c r="T33" s="153">
        <f>'Bureau de vote'!V293</f>
        <v>9.1112257177239121E-3</v>
      </c>
      <c r="U33" s="115">
        <f>'Bureau de vote'!W293</f>
        <v>755</v>
      </c>
      <c r="V33" s="222">
        <f>'Bureau de vote'!X293</f>
        <v>9.9839991536742438E-3</v>
      </c>
      <c r="W33" s="115">
        <f>'Bureau de vote'!Y293</f>
        <v>201</v>
      </c>
      <c r="X33" s="222">
        <f>'Bureau de vote'!Z293</f>
        <v>2.6579918276669178E-3</v>
      </c>
      <c r="Y33" s="150">
        <f>'Bureau de vote'!AA293</f>
        <v>447</v>
      </c>
      <c r="Z33" s="153">
        <f>'Bureau de vote'!AB293</f>
        <v>5.9110564525726977E-3</v>
      </c>
      <c r="AA33" s="115">
        <f>'Bureau de vote'!AC293</f>
        <v>5952</v>
      </c>
      <c r="AB33" s="222">
        <f>'Bureau de vote'!AD293</f>
        <v>7.8708295314793508E-2</v>
      </c>
      <c r="AC33" s="115">
        <f>'Bureau de vote'!AE293</f>
        <v>1206</v>
      </c>
      <c r="AD33" s="222">
        <f>'Bureau de vote'!AF293</f>
        <v>1.5947950966001507E-2</v>
      </c>
      <c r="AE33" s="115">
        <f>'Bureau de vote'!AG293</f>
        <v>26679</v>
      </c>
      <c r="AF33" s="222">
        <f>'Bureau de vote'!AH293</f>
        <v>0.35279882572301346</v>
      </c>
    </row>
  </sheetData>
  <phoneticPr fontId="1" type="noConversion"/>
  <pageMargins left="0.75196850393700787" right="0.75196850393700787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AF44"/>
  <sheetViews>
    <sheetView topLeftCell="I9" zoomScale="85" zoomScaleNormal="85" zoomScalePageLayoutView="85" workbookViewId="0">
      <selection activeCell="V48" sqref="V48"/>
    </sheetView>
  </sheetViews>
  <sheetFormatPr baseColWidth="10" defaultRowHeight="13" x14ac:dyDescent="0.15"/>
  <cols>
    <col min="1" max="1" width="17.83203125" customWidth="1"/>
    <col min="2" max="2" width="14.33203125" customWidth="1"/>
    <col min="8" max="9" width="12.6640625" customWidth="1"/>
    <col min="11" max="11" width="10" customWidth="1"/>
    <col min="14" max="14" width="13.6640625" bestFit="1" customWidth="1"/>
  </cols>
  <sheetData>
    <row r="1" spans="1:32" ht="20" x14ac:dyDescent="0.2">
      <c r="A1" s="7" t="str">
        <f>'Bureau de vote'!C1</f>
        <v xml:space="preserve">PRÉSIDENTIELLE 1er tour </v>
      </c>
      <c r="C1" s="9" t="s">
        <v>70</v>
      </c>
      <c r="N1" s="10">
        <f ca="1">NOW()</f>
        <v>41386.345671180556</v>
      </c>
    </row>
    <row r="2" spans="1:32" ht="14" thickBot="1" x14ac:dyDescent="0.2">
      <c r="A2" s="8" t="str">
        <f>'Bureau de vote'!C2</f>
        <v>samedi 22 avril 2017</v>
      </c>
    </row>
    <row r="3" spans="1:32" s="29" customFormat="1" ht="26" x14ac:dyDescent="0.15">
      <c r="K3" s="35" t="str">
        <f>'Bureau de vote'!M3</f>
        <v>Nicolas</v>
      </c>
      <c r="L3" s="33" t="str">
        <f>'Bureau de vote'!N3</f>
        <v>DUPONT-AIGAN</v>
      </c>
      <c r="M3" s="35" t="str">
        <f>'Bureau de vote'!O3</f>
        <v>Marine</v>
      </c>
      <c r="N3" s="36" t="str">
        <f>'Bureau de vote'!P3</f>
        <v>LE PEN</v>
      </c>
      <c r="O3" s="35" t="str">
        <f>'Bureau de vote'!Q3</f>
        <v>Emmanuel</v>
      </c>
      <c r="P3" s="36" t="str">
        <f>'Bureau de vote'!R3</f>
        <v>MACRON</v>
      </c>
      <c r="Q3" s="35" t="str">
        <f>'Bureau de vote'!S3</f>
        <v>Benoît</v>
      </c>
      <c r="R3" s="36" t="str">
        <f>'Bureau de vote'!T3</f>
        <v>HAMON</v>
      </c>
      <c r="S3" s="35" t="str">
        <f>'Bureau de vote'!U3</f>
        <v>Nathalie</v>
      </c>
      <c r="T3" s="36" t="str">
        <f>'Bureau de vote'!V3</f>
        <v>ARTHAUD</v>
      </c>
      <c r="U3" s="35" t="str">
        <f>'Bureau de vote'!W3</f>
        <v>Philippe</v>
      </c>
      <c r="V3" s="36" t="str">
        <f>'Bureau de vote'!X3</f>
        <v>POUTOU</v>
      </c>
      <c r="W3" s="35" t="str">
        <f>'Bureau de vote'!Y3</f>
        <v>Jacques</v>
      </c>
      <c r="X3" s="36" t="str">
        <f>'Bureau de vote'!Z3</f>
        <v>CHEMINADE</v>
      </c>
      <c r="Y3" s="35" t="str">
        <f>'Bureau de vote'!AA3</f>
        <v>Jean</v>
      </c>
      <c r="Z3" s="36" t="str">
        <f>'Bureau de vote'!AB3</f>
        <v>LASSALLE</v>
      </c>
      <c r="AA3" s="35" t="str">
        <f>'Bureau de vote'!AC3</f>
        <v>Jean-Luc</v>
      </c>
      <c r="AB3" s="36" t="str">
        <f>'Bureau de vote'!AD3</f>
        <v>MELENCHON</v>
      </c>
      <c r="AC3" s="35" t="str">
        <f>'Bureau de vote'!AE3</f>
        <v>François</v>
      </c>
      <c r="AD3" s="36" t="str">
        <f>'Bureau de vote'!AF3</f>
        <v>ASSELINEAU</v>
      </c>
      <c r="AE3" s="35" t="str">
        <f>'Bureau de vote'!AG3</f>
        <v>François</v>
      </c>
      <c r="AF3" s="36" t="str">
        <f>'Bureau de vote'!AH3</f>
        <v>FILLON</v>
      </c>
    </row>
    <row r="4" spans="1:32" s="39" customFormat="1" ht="15" thickBot="1" x14ac:dyDescent="0.2">
      <c r="A4" s="28" t="s">
        <v>76</v>
      </c>
      <c r="B4" s="28" t="s">
        <v>77</v>
      </c>
      <c r="C4" s="28" t="s">
        <v>112</v>
      </c>
      <c r="D4" s="28" t="s">
        <v>113</v>
      </c>
      <c r="E4" s="28" t="s">
        <v>114</v>
      </c>
      <c r="F4" s="28" t="s">
        <v>78</v>
      </c>
      <c r="G4" s="28" t="str">
        <f>'Archipel - IDV'!G4</f>
        <v>Blancs</v>
      </c>
      <c r="H4" s="28" t="str">
        <f>'Archipel - IDV'!H4</f>
        <v>% Blancs</v>
      </c>
      <c r="I4" s="28" t="str">
        <f>'Archipel - IDV'!I4</f>
        <v>Nuls</v>
      </c>
      <c r="J4" s="28" t="s">
        <v>115</v>
      </c>
      <c r="K4" s="105" t="str">
        <f>'Bureau de vote'!M4</f>
        <v>Voix</v>
      </c>
      <c r="L4" s="106" t="str">
        <f>'Bureau de vote'!N4</f>
        <v>% Voix/Exp</v>
      </c>
      <c r="M4" s="105" t="str">
        <f>'Bureau de vote'!O4</f>
        <v>Voix</v>
      </c>
      <c r="N4" s="106" t="str">
        <f>'Bureau de vote'!P4</f>
        <v>% Voix/Exp</v>
      </c>
      <c r="O4" s="105" t="str">
        <f>'Bureau de vote'!Q4</f>
        <v>Voix</v>
      </c>
      <c r="P4" s="106" t="str">
        <f>'Bureau de vote'!R4</f>
        <v>% Voix/Exp</v>
      </c>
      <c r="Q4" s="105" t="str">
        <f>'Bureau de vote'!S4</f>
        <v>Voix</v>
      </c>
      <c r="R4" s="106" t="str">
        <f>'Bureau de vote'!T4</f>
        <v>% Voix/Exp</v>
      </c>
      <c r="S4" s="105" t="str">
        <f>'Bureau de vote'!U4</f>
        <v>Voix</v>
      </c>
      <c r="T4" s="106" t="str">
        <f>'Bureau de vote'!V4</f>
        <v>% Voix/Exp</v>
      </c>
      <c r="U4" s="105" t="str">
        <f>'Bureau de vote'!W4</f>
        <v>Voix</v>
      </c>
      <c r="V4" s="106" t="str">
        <f>'Bureau de vote'!X4</f>
        <v>% Voix/Exp</v>
      </c>
      <c r="W4" s="105" t="str">
        <f>'Bureau de vote'!Y4</f>
        <v>Voix</v>
      </c>
      <c r="X4" s="106" t="str">
        <f>'Bureau de vote'!Z4</f>
        <v>% Voix/Exp</v>
      </c>
      <c r="Y4" s="105" t="str">
        <f>'Bureau de vote'!AA4</f>
        <v>Voix</v>
      </c>
      <c r="Z4" s="106" t="str">
        <f>'Bureau de vote'!AB4</f>
        <v>% Voix/Exp</v>
      </c>
      <c r="AA4" s="105" t="str">
        <f>'Bureau de vote'!AC4</f>
        <v>Voix</v>
      </c>
      <c r="AB4" s="106" t="str">
        <f>'Bureau de vote'!AD4</f>
        <v>% Voix/Exp</v>
      </c>
      <c r="AC4" s="105" t="str">
        <f>'Bureau de vote'!AE4</f>
        <v>Voix</v>
      </c>
      <c r="AD4" s="106" t="str">
        <f>'Bureau de vote'!AF4</f>
        <v>% Voix/Exp</v>
      </c>
      <c r="AE4" s="105" t="str">
        <f>'Bureau de vote'!AG4</f>
        <v>Voix</v>
      </c>
      <c r="AF4" s="106" t="str">
        <f>'Bureau de vote'!AH4</f>
        <v>% Voix/Exp</v>
      </c>
    </row>
    <row r="5" spans="1:32" x14ac:dyDescent="0.15">
      <c r="A5" s="2" t="str">
        <f>'Bureau de vote'!C49</f>
        <v>FATU HIVA</v>
      </c>
      <c r="B5" s="3"/>
      <c r="C5" s="3">
        <f>'Bureau de vote'!E49</f>
        <v>552</v>
      </c>
      <c r="D5" s="3">
        <f>'Bureau de vote'!F49</f>
        <v>264</v>
      </c>
      <c r="E5" s="3">
        <f>'Bureau de vote'!G49</f>
        <v>288</v>
      </c>
      <c r="F5" s="134">
        <f>'Bureau de vote'!H49</f>
        <v>0.52173913043478259</v>
      </c>
      <c r="G5" s="3">
        <f>'Bureau de vote'!I49</f>
        <v>1</v>
      </c>
      <c r="H5" s="134">
        <f>'Bureau de vote'!J49</f>
        <v>1.8115942028985507E-3</v>
      </c>
      <c r="I5" s="3">
        <f>'Bureau de vote'!K49</f>
        <v>4</v>
      </c>
      <c r="J5" s="3">
        <f>'Bureau de vote'!L49</f>
        <v>283</v>
      </c>
      <c r="K5" s="2">
        <f>'Bureau de vote'!M49</f>
        <v>8</v>
      </c>
      <c r="L5" s="138">
        <f>'Bureau de vote'!N49</f>
        <v>2.8268551236749116E-2</v>
      </c>
      <c r="M5" s="3">
        <f>'Bureau de vote'!O49</f>
        <v>69</v>
      </c>
      <c r="N5" s="134">
        <f>'Bureau de vote'!P49</f>
        <v>0.24381625441696114</v>
      </c>
      <c r="O5" s="2">
        <f>'Bureau de vote'!Q49</f>
        <v>20</v>
      </c>
      <c r="P5" s="138">
        <f>'Bureau de vote'!R49</f>
        <v>7.0671378091872794E-2</v>
      </c>
      <c r="Q5" s="3">
        <f>'Bureau de vote'!S49</f>
        <v>6</v>
      </c>
      <c r="R5" s="134">
        <f>'Bureau de vote'!T49</f>
        <v>2.1201413427561839E-2</v>
      </c>
      <c r="S5" s="2">
        <f>'Bureau de vote'!U49</f>
        <v>1</v>
      </c>
      <c r="T5" s="138">
        <f>'Bureau de vote'!V49</f>
        <v>3.5335689045936395E-3</v>
      </c>
      <c r="U5" s="3">
        <f>'Bureau de vote'!W49</f>
        <v>2</v>
      </c>
      <c r="V5" s="134">
        <f>'Bureau de vote'!X49</f>
        <v>7.0671378091872791E-3</v>
      </c>
      <c r="W5" s="2">
        <f>'Bureau de vote'!Y49</f>
        <v>1</v>
      </c>
      <c r="X5" s="138">
        <f>'Bureau de vote'!Z49</f>
        <v>3.5335689045936395E-3</v>
      </c>
      <c r="Y5" s="3">
        <f>'Bureau de vote'!AA49</f>
        <v>1</v>
      </c>
      <c r="Z5" s="134">
        <f>'Bureau de vote'!AB49</f>
        <v>3.5335689045936395E-3</v>
      </c>
      <c r="AA5" s="2">
        <f>'Bureau de vote'!AC49</f>
        <v>13</v>
      </c>
      <c r="AB5" s="138">
        <f>'Bureau de vote'!AD49</f>
        <v>4.5936395759717315E-2</v>
      </c>
      <c r="AC5" s="3">
        <f>'Bureau de vote'!AE49</f>
        <v>0</v>
      </c>
      <c r="AD5" s="134">
        <f>'Bureau de vote'!AF49</f>
        <v>0</v>
      </c>
      <c r="AE5" s="2">
        <f>'Bureau de vote'!AG49</f>
        <v>162</v>
      </c>
      <c r="AF5" s="138">
        <f>'Bureau de vote'!AH49</f>
        <v>0.57243816254416957</v>
      </c>
    </row>
    <row r="6" spans="1:32" x14ac:dyDescent="0.15">
      <c r="A6" s="23" t="str">
        <f>'Bureau de vote'!C50</f>
        <v>Omoa</v>
      </c>
      <c r="B6" s="83">
        <f>'Bureau de vote'!D50</f>
        <v>1</v>
      </c>
      <c r="C6" s="83">
        <f>'Bureau de vote'!E50</f>
        <v>317</v>
      </c>
      <c r="D6" s="83">
        <f>'Bureau de vote'!F50</f>
        <v>155</v>
      </c>
      <c r="E6" s="83">
        <f>'Bureau de vote'!G50</f>
        <v>162</v>
      </c>
      <c r="F6" s="192">
        <f>'Bureau de vote'!H50</f>
        <v>51.1</v>
      </c>
      <c r="G6" s="83">
        <f>'Bureau de vote'!I50</f>
        <v>0</v>
      </c>
      <c r="H6" s="192">
        <f>'Bureau de vote'!J50</f>
        <v>0</v>
      </c>
      <c r="I6" s="83">
        <f>'Bureau de vote'!K50</f>
        <v>2</v>
      </c>
      <c r="J6" s="83">
        <f>'Bureau de vote'!L50</f>
        <v>160</v>
      </c>
      <c r="K6" s="23">
        <f>'Bureau de vote'!M50</f>
        <v>3</v>
      </c>
      <c r="L6" s="90">
        <f>'Bureau de vote'!N50</f>
        <v>0</v>
      </c>
      <c r="M6" s="83">
        <f>'Bureau de vote'!O50</f>
        <v>35</v>
      </c>
      <c r="N6" s="83">
        <f>'Bureau de vote'!P50</f>
        <v>0</v>
      </c>
      <c r="O6" s="23">
        <f>'Bureau de vote'!Q50</f>
        <v>14</v>
      </c>
      <c r="P6" s="90">
        <f>'Bureau de vote'!R50</f>
        <v>0</v>
      </c>
      <c r="Q6" s="83">
        <f>'Bureau de vote'!S50</f>
        <v>6</v>
      </c>
      <c r="R6" s="83">
        <f>'Bureau de vote'!T50</f>
        <v>0</v>
      </c>
      <c r="S6" s="23">
        <f>'Bureau de vote'!U50</f>
        <v>1</v>
      </c>
      <c r="T6" s="90">
        <f>'Bureau de vote'!V50</f>
        <v>0</v>
      </c>
      <c r="U6" s="83">
        <f>'Bureau de vote'!W50</f>
        <v>1</v>
      </c>
      <c r="V6" s="83">
        <f>'Bureau de vote'!X50</f>
        <v>0</v>
      </c>
      <c r="W6" s="23">
        <f>'Bureau de vote'!Y50</f>
        <v>1</v>
      </c>
      <c r="X6" s="90">
        <f>'Bureau de vote'!Z50</f>
        <v>0</v>
      </c>
      <c r="Y6" s="83">
        <f>'Bureau de vote'!AA50</f>
        <v>1</v>
      </c>
      <c r="Z6" s="83">
        <f>'Bureau de vote'!AB50</f>
        <v>0</v>
      </c>
      <c r="AA6" s="23">
        <f>'Bureau de vote'!AC50</f>
        <v>13</v>
      </c>
      <c r="AB6" s="90">
        <f>'Bureau de vote'!AD50</f>
        <v>0</v>
      </c>
      <c r="AC6" s="83">
        <f>'Bureau de vote'!AE50</f>
        <v>0</v>
      </c>
      <c r="AD6" s="83">
        <f>'Bureau de vote'!AF50</f>
        <v>0</v>
      </c>
      <c r="AE6" s="23">
        <f>'Bureau de vote'!AG50</f>
        <v>85</v>
      </c>
      <c r="AF6" s="90">
        <f>'Bureau de vote'!AH50</f>
        <v>0</v>
      </c>
    </row>
    <row r="7" spans="1:32" x14ac:dyDescent="0.15">
      <c r="A7" s="23" t="str">
        <f>'Bureau de vote'!C51</f>
        <v>Hanavave</v>
      </c>
      <c r="B7" s="83">
        <f>'Bureau de vote'!D51</f>
        <v>2</v>
      </c>
      <c r="C7" s="83">
        <f>'Bureau de vote'!E51</f>
        <v>235</v>
      </c>
      <c r="D7" s="83">
        <f>'Bureau de vote'!F51</f>
        <v>109</v>
      </c>
      <c r="E7" s="83">
        <f>'Bureau de vote'!G51</f>
        <v>126</v>
      </c>
      <c r="F7" s="192">
        <f>'Bureau de vote'!H51</f>
        <v>53.62</v>
      </c>
      <c r="G7" s="83">
        <f>'Bureau de vote'!I51</f>
        <v>1</v>
      </c>
      <c r="H7" s="192">
        <f>'Bureau de vote'!J51</f>
        <v>0</v>
      </c>
      <c r="I7" s="83">
        <f>'Bureau de vote'!K51</f>
        <v>2</v>
      </c>
      <c r="J7" s="83">
        <f>'Bureau de vote'!L51</f>
        <v>123</v>
      </c>
      <c r="K7" s="23">
        <f>'Bureau de vote'!M51</f>
        <v>5</v>
      </c>
      <c r="L7" s="90">
        <f>'Bureau de vote'!N51</f>
        <v>0</v>
      </c>
      <c r="M7" s="83">
        <f>'Bureau de vote'!O51</f>
        <v>34</v>
      </c>
      <c r="N7" s="83">
        <f>'Bureau de vote'!P51</f>
        <v>0</v>
      </c>
      <c r="O7" s="23">
        <f>'Bureau de vote'!Q51</f>
        <v>6</v>
      </c>
      <c r="P7" s="90">
        <f>'Bureau de vote'!R51</f>
        <v>0</v>
      </c>
      <c r="Q7" s="83">
        <f>'Bureau de vote'!S51</f>
        <v>0</v>
      </c>
      <c r="R7" s="83">
        <f>'Bureau de vote'!T51</f>
        <v>0</v>
      </c>
      <c r="S7" s="23">
        <f>'Bureau de vote'!U51</f>
        <v>0</v>
      </c>
      <c r="T7" s="90">
        <f>'Bureau de vote'!V51</f>
        <v>0</v>
      </c>
      <c r="U7" s="83">
        <f>'Bureau de vote'!W51</f>
        <v>1</v>
      </c>
      <c r="V7" s="83">
        <f>'Bureau de vote'!X51</f>
        <v>0</v>
      </c>
      <c r="W7" s="23">
        <f>'Bureau de vote'!Y51</f>
        <v>0</v>
      </c>
      <c r="X7" s="90">
        <f>'Bureau de vote'!Z51</f>
        <v>0</v>
      </c>
      <c r="Y7" s="83">
        <f>'Bureau de vote'!AA51</f>
        <v>0</v>
      </c>
      <c r="Z7" s="83">
        <f>'Bureau de vote'!AB51</f>
        <v>0</v>
      </c>
      <c r="AA7" s="23">
        <f>'Bureau de vote'!AC51</f>
        <v>0</v>
      </c>
      <c r="AB7" s="90">
        <f>'Bureau de vote'!AD51</f>
        <v>0</v>
      </c>
      <c r="AC7" s="83">
        <f>'Bureau de vote'!AE51</f>
        <v>0</v>
      </c>
      <c r="AD7" s="83">
        <f>'Bureau de vote'!AF51</f>
        <v>0</v>
      </c>
      <c r="AE7" s="23">
        <f>'Bureau de vote'!AG51</f>
        <v>77</v>
      </c>
      <c r="AF7" s="90">
        <f>'Bureau de vote'!AH51</f>
        <v>0</v>
      </c>
    </row>
    <row r="8" spans="1:32" x14ac:dyDescent="0.15">
      <c r="A8" s="1" t="str">
        <f>'Bureau de vote'!C70</f>
        <v>HIVA OA</v>
      </c>
      <c r="B8" s="5"/>
      <c r="C8" s="5">
        <f>'Bureau de vote'!E70</f>
        <v>1888</v>
      </c>
      <c r="D8" s="5">
        <f>'Bureau de vote'!F70</f>
        <v>1155</v>
      </c>
      <c r="E8" s="5">
        <f>'Bureau de vote'!G70</f>
        <v>733</v>
      </c>
      <c r="F8" s="135">
        <f>'Bureau de vote'!H70</f>
        <v>0.38824152542372881</v>
      </c>
      <c r="G8" s="5">
        <f>'Bureau de vote'!I70</f>
        <v>2</v>
      </c>
      <c r="H8" s="135">
        <f>'Bureau de vote'!J70</f>
        <v>1.0593220338983051E-3</v>
      </c>
      <c r="I8" s="5">
        <f>'Bureau de vote'!K70</f>
        <v>26</v>
      </c>
      <c r="J8" s="5">
        <f>'Bureau de vote'!L70</f>
        <v>705</v>
      </c>
      <c r="K8" s="1">
        <f>'Bureau de vote'!M70</f>
        <v>13</v>
      </c>
      <c r="L8" s="137">
        <f>'Bureau de vote'!N70</f>
        <v>1.8439716312056736E-2</v>
      </c>
      <c r="M8" s="5">
        <f>'Bureau de vote'!O70</f>
        <v>316</v>
      </c>
      <c r="N8" s="135">
        <f>'Bureau de vote'!P70</f>
        <v>0.44822695035460991</v>
      </c>
      <c r="O8" s="1">
        <f>'Bureau de vote'!Q70</f>
        <v>55</v>
      </c>
      <c r="P8" s="137">
        <f>'Bureau de vote'!R70</f>
        <v>7.8014184397163122E-2</v>
      </c>
      <c r="Q8" s="5">
        <f>'Bureau de vote'!S70</f>
        <v>14</v>
      </c>
      <c r="R8" s="135">
        <f>'Bureau de vote'!T70</f>
        <v>1.9858156028368795E-2</v>
      </c>
      <c r="S8" s="1">
        <f>'Bureau de vote'!U70</f>
        <v>4</v>
      </c>
      <c r="T8" s="137">
        <f>'Bureau de vote'!V70</f>
        <v>5.6737588652482273E-3</v>
      </c>
      <c r="U8" s="5">
        <f>'Bureau de vote'!W70</f>
        <v>9</v>
      </c>
      <c r="V8" s="135">
        <f>'Bureau de vote'!X70</f>
        <v>1.276595744680851E-2</v>
      </c>
      <c r="W8" s="1">
        <f>'Bureau de vote'!Y70</f>
        <v>4</v>
      </c>
      <c r="X8" s="137">
        <f>'Bureau de vote'!Z70</f>
        <v>5.6737588652482273E-3</v>
      </c>
      <c r="Y8" s="5">
        <f>'Bureau de vote'!AA70</f>
        <v>9</v>
      </c>
      <c r="Z8" s="135">
        <f>'Bureau de vote'!AB70</f>
        <v>1.276595744680851E-2</v>
      </c>
      <c r="AA8" s="1">
        <f>'Bureau de vote'!AC70</f>
        <v>38</v>
      </c>
      <c r="AB8" s="137">
        <f>'Bureau de vote'!AD70</f>
        <v>5.3900709219858157E-2</v>
      </c>
      <c r="AC8" s="5">
        <f>'Bureau de vote'!AE70</f>
        <v>12</v>
      </c>
      <c r="AD8" s="135">
        <f>'Bureau de vote'!AF70</f>
        <v>1.7021276595744681E-2</v>
      </c>
      <c r="AE8" s="1">
        <f>'Bureau de vote'!AG70</f>
        <v>231</v>
      </c>
      <c r="AF8" s="137">
        <f>'Bureau de vote'!AH70</f>
        <v>0.32765957446808508</v>
      </c>
    </row>
    <row r="9" spans="1:32" x14ac:dyDescent="0.15">
      <c r="A9" s="23" t="str">
        <f>'Bureau de vote'!C71</f>
        <v>Atuona</v>
      </c>
      <c r="B9" s="83">
        <f>'Bureau de vote'!D71</f>
        <v>1</v>
      </c>
      <c r="C9" s="83">
        <f>'Bureau de vote'!E71</f>
        <v>1217</v>
      </c>
      <c r="D9" s="83">
        <f>'Bureau de vote'!F71</f>
        <v>779</v>
      </c>
      <c r="E9" s="83">
        <f>'Bureau de vote'!G71</f>
        <v>438</v>
      </c>
      <c r="F9" s="192">
        <f>'Bureau de vote'!H71</f>
        <v>35.99</v>
      </c>
      <c r="G9" s="83">
        <f>'Bureau de vote'!I71</f>
        <v>0</v>
      </c>
      <c r="H9" s="192">
        <f>'Bureau de vote'!J71</f>
        <v>0</v>
      </c>
      <c r="I9" s="83">
        <f>'Bureau de vote'!K71</f>
        <v>13</v>
      </c>
      <c r="J9" s="83">
        <f>'Bureau de vote'!L71</f>
        <v>425</v>
      </c>
      <c r="K9" s="23">
        <f>'Bureau de vote'!M71</f>
        <v>8</v>
      </c>
      <c r="L9" s="90">
        <f>'Bureau de vote'!N71</f>
        <v>0</v>
      </c>
      <c r="M9" s="83">
        <f>'Bureau de vote'!O71</f>
        <v>175</v>
      </c>
      <c r="N9" s="83">
        <f>'Bureau de vote'!P71</f>
        <v>0</v>
      </c>
      <c r="O9" s="23">
        <f>'Bureau de vote'!Q71</f>
        <v>28</v>
      </c>
      <c r="P9" s="90">
        <f>'Bureau de vote'!R71</f>
        <v>0</v>
      </c>
      <c r="Q9" s="83">
        <f>'Bureau de vote'!S71</f>
        <v>8</v>
      </c>
      <c r="R9" s="83">
        <f>'Bureau de vote'!T71</f>
        <v>0</v>
      </c>
      <c r="S9" s="23">
        <f>'Bureau de vote'!U71</f>
        <v>2</v>
      </c>
      <c r="T9" s="90">
        <f>'Bureau de vote'!V71</f>
        <v>0</v>
      </c>
      <c r="U9" s="83">
        <f>'Bureau de vote'!W71</f>
        <v>6</v>
      </c>
      <c r="V9" s="83">
        <f>'Bureau de vote'!X71</f>
        <v>0</v>
      </c>
      <c r="W9" s="23">
        <f>'Bureau de vote'!Y71</f>
        <v>1</v>
      </c>
      <c r="X9" s="90">
        <f>'Bureau de vote'!Z71</f>
        <v>0</v>
      </c>
      <c r="Y9" s="83">
        <f>'Bureau de vote'!AA71</f>
        <v>7</v>
      </c>
      <c r="Z9" s="83">
        <f>'Bureau de vote'!AB71</f>
        <v>0</v>
      </c>
      <c r="AA9" s="23">
        <f>'Bureau de vote'!AC71</f>
        <v>28</v>
      </c>
      <c r="AB9" s="90">
        <f>'Bureau de vote'!AD71</f>
        <v>0</v>
      </c>
      <c r="AC9" s="83">
        <f>'Bureau de vote'!AE71</f>
        <v>12</v>
      </c>
      <c r="AD9" s="83">
        <f>'Bureau de vote'!AF71</f>
        <v>0</v>
      </c>
      <c r="AE9" s="23">
        <f>'Bureau de vote'!AG71</f>
        <v>150</v>
      </c>
      <c r="AF9" s="90">
        <f>'Bureau de vote'!AH71</f>
        <v>0</v>
      </c>
    </row>
    <row r="10" spans="1:32" x14ac:dyDescent="0.15">
      <c r="A10" s="23" t="str">
        <f>'Bureau de vote'!C72</f>
        <v>Hanaiapa</v>
      </c>
      <c r="B10" s="83">
        <f>'Bureau de vote'!D72</f>
        <v>2</v>
      </c>
      <c r="C10" s="83">
        <f>'Bureau de vote'!E72</f>
        <v>123</v>
      </c>
      <c r="D10" s="83">
        <f>'Bureau de vote'!F72</f>
        <v>66</v>
      </c>
      <c r="E10" s="83">
        <f>'Bureau de vote'!G72</f>
        <v>57</v>
      </c>
      <c r="F10" s="192">
        <f>'Bureau de vote'!H72</f>
        <v>46.34</v>
      </c>
      <c r="G10" s="83">
        <f>'Bureau de vote'!I72</f>
        <v>0</v>
      </c>
      <c r="H10" s="192">
        <f>'Bureau de vote'!J72</f>
        <v>0</v>
      </c>
      <c r="I10" s="83">
        <f>'Bureau de vote'!K72</f>
        <v>3</v>
      </c>
      <c r="J10" s="83">
        <f>'Bureau de vote'!L72</f>
        <v>54</v>
      </c>
      <c r="K10" s="23">
        <f>'Bureau de vote'!M72</f>
        <v>0</v>
      </c>
      <c r="L10" s="90">
        <f>'Bureau de vote'!N72</f>
        <v>0</v>
      </c>
      <c r="M10" s="83">
        <f>'Bureau de vote'!O72</f>
        <v>30</v>
      </c>
      <c r="N10" s="83">
        <f>'Bureau de vote'!P72</f>
        <v>0</v>
      </c>
      <c r="O10" s="23">
        <f>'Bureau de vote'!Q72</f>
        <v>2</v>
      </c>
      <c r="P10" s="90">
        <f>'Bureau de vote'!R72</f>
        <v>0</v>
      </c>
      <c r="Q10" s="83">
        <f>'Bureau de vote'!S72</f>
        <v>0</v>
      </c>
      <c r="R10" s="83">
        <f>'Bureau de vote'!T72</f>
        <v>0</v>
      </c>
      <c r="S10" s="23">
        <f>'Bureau de vote'!U72</f>
        <v>1</v>
      </c>
      <c r="T10" s="90">
        <f>'Bureau de vote'!V72</f>
        <v>0</v>
      </c>
      <c r="U10" s="83">
        <f>'Bureau de vote'!W72</f>
        <v>1</v>
      </c>
      <c r="V10" s="83">
        <f>'Bureau de vote'!X72</f>
        <v>0</v>
      </c>
      <c r="W10" s="23">
        <f>'Bureau de vote'!Y72</f>
        <v>0</v>
      </c>
      <c r="X10" s="90">
        <f>'Bureau de vote'!Z72</f>
        <v>0</v>
      </c>
      <c r="Y10" s="83">
        <f>'Bureau de vote'!AA72</f>
        <v>0</v>
      </c>
      <c r="Z10" s="83">
        <f>'Bureau de vote'!AB72</f>
        <v>0</v>
      </c>
      <c r="AA10" s="23">
        <f>'Bureau de vote'!AC72</f>
        <v>3</v>
      </c>
      <c r="AB10" s="90">
        <f>'Bureau de vote'!AD72</f>
        <v>0</v>
      </c>
      <c r="AC10" s="83">
        <f>'Bureau de vote'!AE72</f>
        <v>0</v>
      </c>
      <c r="AD10" s="83">
        <f>'Bureau de vote'!AF72</f>
        <v>0</v>
      </c>
      <c r="AE10" s="23">
        <f>'Bureau de vote'!AG72</f>
        <v>17</v>
      </c>
      <c r="AF10" s="90">
        <f>'Bureau de vote'!AH72</f>
        <v>0</v>
      </c>
    </row>
    <row r="11" spans="1:32" x14ac:dyDescent="0.15">
      <c r="A11" s="23" t="str">
        <f>'Bureau de vote'!C73</f>
        <v>Puamau</v>
      </c>
      <c r="B11" s="83">
        <f>'Bureau de vote'!D73</f>
        <v>3</v>
      </c>
      <c r="C11" s="83">
        <f>'Bureau de vote'!E73</f>
        <v>181</v>
      </c>
      <c r="D11" s="83">
        <f>'Bureau de vote'!F73</f>
        <v>105</v>
      </c>
      <c r="E11" s="83">
        <f>'Bureau de vote'!G73</f>
        <v>76</v>
      </c>
      <c r="F11" s="192">
        <f>'Bureau de vote'!H73</f>
        <v>41.99</v>
      </c>
      <c r="G11" s="83">
        <f>'Bureau de vote'!I73</f>
        <v>0</v>
      </c>
      <c r="H11" s="192">
        <f>'Bureau de vote'!J73</f>
        <v>0</v>
      </c>
      <c r="I11" s="83">
        <f>'Bureau de vote'!K73</f>
        <v>7</v>
      </c>
      <c r="J11" s="83">
        <f>'Bureau de vote'!L73</f>
        <v>69</v>
      </c>
      <c r="K11" s="23">
        <f>'Bureau de vote'!M73</f>
        <v>1</v>
      </c>
      <c r="L11" s="90">
        <f>'Bureau de vote'!N73</f>
        <v>0</v>
      </c>
      <c r="M11" s="83">
        <f>'Bureau de vote'!O73</f>
        <v>50</v>
      </c>
      <c r="N11" s="83">
        <f>'Bureau de vote'!P73</f>
        <v>0</v>
      </c>
      <c r="O11" s="23">
        <f>'Bureau de vote'!Q73</f>
        <v>5</v>
      </c>
      <c r="P11" s="90">
        <f>'Bureau de vote'!R73</f>
        <v>0</v>
      </c>
      <c r="Q11" s="83">
        <f>'Bureau de vote'!S73</f>
        <v>1</v>
      </c>
      <c r="R11" s="83">
        <f>'Bureau de vote'!T73</f>
        <v>0</v>
      </c>
      <c r="S11" s="23">
        <f>'Bureau de vote'!U73</f>
        <v>1</v>
      </c>
      <c r="T11" s="90">
        <f>'Bureau de vote'!V73</f>
        <v>0</v>
      </c>
      <c r="U11" s="83">
        <f>'Bureau de vote'!W73</f>
        <v>0</v>
      </c>
      <c r="V11" s="83">
        <f>'Bureau de vote'!X73</f>
        <v>0</v>
      </c>
      <c r="W11" s="23">
        <f>'Bureau de vote'!Y73</f>
        <v>2</v>
      </c>
      <c r="X11" s="90">
        <f>'Bureau de vote'!Z73</f>
        <v>0</v>
      </c>
      <c r="Y11" s="83">
        <f>'Bureau de vote'!AA73</f>
        <v>1</v>
      </c>
      <c r="Z11" s="83">
        <f>'Bureau de vote'!AB73</f>
        <v>0</v>
      </c>
      <c r="AA11" s="23">
        <f>'Bureau de vote'!AC73</f>
        <v>1</v>
      </c>
      <c r="AB11" s="90">
        <f>'Bureau de vote'!AD73</f>
        <v>0</v>
      </c>
      <c r="AC11" s="83">
        <f>'Bureau de vote'!AE73</f>
        <v>0</v>
      </c>
      <c r="AD11" s="83">
        <f>'Bureau de vote'!AF73</f>
        <v>0</v>
      </c>
      <c r="AE11" s="23">
        <f>'Bureau de vote'!AG73</f>
        <v>7</v>
      </c>
      <c r="AF11" s="90">
        <f>'Bureau de vote'!AH73</f>
        <v>0</v>
      </c>
    </row>
    <row r="12" spans="1:32" x14ac:dyDescent="0.15">
      <c r="A12" s="23" t="str">
        <f>'Bureau de vote'!C74</f>
        <v>Hanapaaoa</v>
      </c>
      <c r="B12" s="83">
        <f>'Bureau de vote'!D74</f>
        <v>4</v>
      </c>
      <c r="C12" s="83">
        <f>'Bureau de vote'!E74</f>
        <v>47</v>
      </c>
      <c r="D12" s="83">
        <f>'Bureau de vote'!F74</f>
        <v>29</v>
      </c>
      <c r="E12" s="83">
        <f>'Bureau de vote'!G74</f>
        <v>18</v>
      </c>
      <c r="F12" s="192">
        <f>'Bureau de vote'!H74</f>
        <v>38.299999999999997</v>
      </c>
      <c r="G12" s="83">
        <f>'Bureau de vote'!I74</f>
        <v>0</v>
      </c>
      <c r="H12" s="192">
        <f>'Bureau de vote'!J74</f>
        <v>0</v>
      </c>
      <c r="I12" s="83">
        <f>'Bureau de vote'!K74</f>
        <v>1</v>
      </c>
      <c r="J12" s="83">
        <f>'Bureau de vote'!L74</f>
        <v>17</v>
      </c>
      <c r="K12" s="23">
        <f>'Bureau de vote'!M74</f>
        <v>1</v>
      </c>
      <c r="L12" s="90">
        <f>'Bureau de vote'!N74</f>
        <v>0</v>
      </c>
      <c r="M12" s="83">
        <f>'Bureau de vote'!O74</f>
        <v>8</v>
      </c>
      <c r="N12" s="83">
        <f>'Bureau de vote'!P74</f>
        <v>0</v>
      </c>
      <c r="O12" s="23">
        <f>'Bureau de vote'!Q74</f>
        <v>1</v>
      </c>
      <c r="P12" s="90">
        <f>'Bureau de vote'!R74</f>
        <v>0</v>
      </c>
      <c r="Q12" s="83">
        <f>'Bureau de vote'!S74</f>
        <v>0</v>
      </c>
      <c r="R12" s="83">
        <f>'Bureau de vote'!T74</f>
        <v>0</v>
      </c>
      <c r="S12" s="23">
        <f>'Bureau de vote'!U74</f>
        <v>0</v>
      </c>
      <c r="T12" s="90">
        <f>'Bureau de vote'!V74</f>
        <v>0</v>
      </c>
      <c r="U12" s="83">
        <f>'Bureau de vote'!W74</f>
        <v>0</v>
      </c>
      <c r="V12" s="83">
        <f>'Bureau de vote'!X74</f>
        <v>0</v>
      </c>
      <c r="W12" s="23">
        <f>'Bureau de vote'!Y74</f>
        <v>0</v>
      </c>
      <c r="X12" s="90">
        <f>'Bureau de vote'!Z74</f>
        <v>0</v>
      </c>
      <c r="Y12" s="83">
        <f>'Bureau de vote'!AA74</f>
        <v>0</v>
      </c>
      <c r="Z12" s="83">
        <f>'Bureau de vote'!AB74</f>
        <v>0</v>
      </c>
      <c r="AA12" s="23">
        <f>'Bureau de vote'!AC74</f>
        <v>0</v>
      </c>
      <c r="AB12" s="90">
        <f>'Bureau de vote'!AD74</f>
        <v>0</v>
      </c>
      <c r="AC12" s="83">
        <f>'Bureau de vote'!AE74</f>
        <v>0</v>
      </c>
      <c r="AD12" s="83">
        <f>'Bureau de vote'!AF74</f>
        <v>0</v>
      </c>
      <c r="AE12" s="23">
        <f>'Bureau de vote'!AG74</f>
        <v>7</v>
      </c>
      <c r="AF12" s="90">
        <f>'Bureau de vote'!AH74</f>
        <v>0</v>
      </c>
    </row>
    <row r="13" spans="1:32" x14ac:dyDescent="0.15">
      <c r="A13" s="23" t="str">
        <f>'Bureau de vote'!C75</f>
        <v>Hanaiapa (Taaoa)</v>
      </c>
      <c r="B13" s="83">
        <f>'Bureau de vote'!D75</f>
        <v>5</v>
      </c>
      <c r="C13" s="83">
        <f>'Bureau de vote'!E75</f>
        <v>258</v>
      </c>
      <c r="D13" s="83">
        <f>'Bureau de vote'!F75</f>
        <v>137</v>
      </c>
      <c r="E13" s="83">
        <f>'Bureau de vote'!G75</f>
        <v>121</v>
      </c>
      <c r="F13" s="192">
        <f>'Bureau de vote'!H75</f>
        <v>46.9</v>
      </c>
      <c r="G13" s="83">
        <f>'Bureau de vote'!I75</f>
        <v>1</v>
      </c>
      <c r="H13" s="192">
        <f>'Bureau de vote'!J75</f>
        <v>0</v>
      </c>
      <c r="I13" s="83">
        <f>'Bureau de vote'!K75</f>
        <v>2</v>
      </c>
      <c r="J13" s="83">
        <f>'Bureau de vote'!L75</f>
        <v>118</v>
      </c>
      <c r="K13" s="23">
        <f>'Bureau de vote'!M75</f>
        <v>3</v>
      </c>
      <c r="L13" s="90">
        <f>'Bureau de vote'!N75</f>
        <v>0</v>
      </c>
      <c r="M13" s="83">
        <f>'Bureau de vote'!O75</f>
        <v>41</v>
      </c>
      <c r="N13" s="83">
        <f>'Bureau de vote'!P75</f>
        <v>0</v>
      </c>
      <c r="O13" s="23">
        <f>'Bureau de vote'!Q75</f>
        <v>16</v>
      </c>
      <c r="P13" s="90">
        <f>'Bureau de vote'!R75</f>
        <v>0</v>
      </c>
      <c r="Q13" s="83">
        <f>'Bureau de vote'!S75</f>
        <v>1</v>
      </c>
      <c r="R13" s="83">
        <f>'Bureau de vote'!T75</f>
        <v>0</v>
      </c>
      <c r="S13" s="23">
        <f>'Bureau de vote'!U75</f>
        <v>0</v>
      </c>
      <c r="T13" s="90">
        <f>'Bureau de vote'!V75</f>
        <v>0</v>
      </c>
      <c r="U13" s="83">
        <f>'Bureau de vote'!W75</f>
        <v>2</v>
      </c>
      <c r="V13" s="83">
        <f>'Bureau de vote'!X75</f>
        <v>0</v>
      </c>
      <c r="W13" s="23">
        <f>'Bureau de vote'!Y75</f>
        <v>1</v>
      </c>
      <c r="X13" s="90">
        <f>'Bureau de vote'!Z75</f>
        <v>0</v>
      </c>
      <c r="Y13" s="83">
        <f>'Bureau de vote'!AA75</f>
        <v>1</v>
      </c>
      <c r="Z13" s="83">
        <f>'Bureau de vote'!AB75</f>
        <v>0</v>
      </c>
      <c r="AA13" s="23">
        <f>'Bureau de vote'!AC75</f>
        <v>6</v>
      </c>
      <c r="AB13" s="90">
        <f>'Bureau de vote'!AD75</f>
        <v>0</v>
      </c>
      <c r="AC13" s="83">
        <f>'Bureau de vote'!AE75</f>
        <v>0</v>
      </c>
      <c r="AD13" s="83">
        <f>'Bureau de vote'!AF75</f>
        <v>0</v>
      </c>
      <c r="AE13" s="23">
        <f>'Bureau de vote'!AG75</f>
        <v>47</v>
      </c>
      <c r="AF13" s="90">
        <f>'Bureau de vote'!AH75</f>
        <v>0</v>
      </c>
    </row>
    <row r="14" spans="1:32" x14ac:dyDescent="0.15">
      <c r="A14" s="23" t="str">
        <f>'Bureau de vote'!C76</f>
        <v>Nahoe</v>
      </c>
      <c r="B14" s="83">
        <f>'Bureau de vote'!D76</f>
        <v>6</v>
      </c>
      <c r="C14" s="83">
        <f>'Bureau de vote'!E76</f>
        <v>62</v>
      </c>
      <c r="D14" s="83">
        <f>'Bureau de vote'!F76</f>
        <v>39</v>
      </c>
      <c r="E14" s="83">
        <f>'Bureau de vote'!G76</f>
        <v>23</v>
      </c>
      <c r="F14" s="192">
        <f>'Bureau de vote'!H76</f>
        <v>37.1</v>
      </c>
      <c r="G14" s="83">
        <f>'Bureau de vote'!I76</f>
        <v>1</v>
      </c>
      <c r="H14" s="192">
        <f>'Bureau de vote'!J76</f>
        <v>0</v>
      </c>
      <c r="I14" s="83">
        <f>'Bureau de vote'!K76</f>
        <v>0</v>
      </c>
      <c r="J14" s="83">
        <f>'Bureau de vote'!L76</f>
        <v>22</v>
      </c>
      <c r="K14" s="23">
        <f>'Bureau de vote'!M76</f>
        <v>0</v>
      </c>
      <c r="L14" s="90">
        <f>'Bureau de vote'!N76</f>
        <v>0</v>
      </c>
      <c r="M14" s="83">
        <f>'Bureau de vote'!O76</f>
        <v>12</v>
      </c>
      <c r="N14" s="83">
        <f>'Bureau de vote'!P76</f>
        <v>0</v>
      </c>
      <c r="O14" s="23">
        <f>'Bureau de vote'!Q76</f>
        <v>3</v>
      </c>
      <c r="P14" s="90">
        <f>'Bureau de vote'!R76</f>
        <v>0</v>
      </c>
      <c r="Q14" s="83">
        <f>'Bureau de vote'!S76</f>
        <v>4</v>
      </c>
      <c r="R14" s="83">
        <f>'Bureau de vote'!T76</f>
        <v>0</v>
      </c>
      <c r="S14" s="23">
        <f>'Bureau de vote'!U76</f>
        <v>0</v>
      </c>
      <c r="T14" s="90">
        <f>'Bureau de vote'!V76</f>
        <v>0</v>
      </c>
      <c r="U14" s="83">
        <f>'Bureau de vote'!W76</f>
        <v>0</v>
      </c>
      <c r="V14" s="83">
        <f>'Bureau de vote'!X76</f>
        <v>0</v>
      </c>
      <c r="W14" s="23">
        <f>'Bureau de vote'!Y76</f>
        <v>0</v>
      </c>
      <c r="X14" s="90">
        <f>'Bureau de vote'!Z76</f>
        <v>0</v>
      </c>
      <c r="Y14" s="83">
        <f>'Bureau de vote'!AA76</f>
        <v>0</v>
      </c>
      <c r="Z14" s="83">
        <f>'Bureau de vote'!AB76</f>
        <v>0</v>
      </c>
      <c r="AA14" s="23">
        <f>'Bureau de vote'!AC76</f>
        <v>0</v>
      </c>
      <c r="AB14" s="90">
        <f>'Bureau de vote'!AD76</f>
        <v>0</v>
      </c>
      <c r="AC14" s="83">
        <f>'Bureau de vote'!AE76</f>
        <v>0</v>
      </c>
      <c r="AD14" s="83">
        <f>'Bureau de vote'!AF76</f>
        <v>0</v>
      </c>
      <c r="AE14" s="23">
        <f>'Bureau de vote'!AG76</f>
        <v>3</v>
      </c>
      <c r="AF14" s="90">
        <f>'Bureau de vote'!AH76</f>
        <v>0</v>
      </c>
    </row>
    <row r="15" spans="1:32" x14ac:dyDescent="0.15">
      <c r="A15" s="1" t="str">
        <f>'Bureau de vote'!C125</f>
        <v>NUKU HIVA</v>
      </c>
      <c r="B15" s="5"/>
      <c r="C15" s="5">
        <f>'Bureau de vote'!E125</f>
        <v>2249</v>
      </c>
      <c r="D15" s="5">
        <f>'Bureau de vote'!F125</f>
        <v>1162</v>
      </c>
      <c r="E15" s="5">
        <f>'Bureau de vote'!G125</f>
        <v>1087</v>
      </c>
      <c r="F15" s="135">
        <f>'Bureau de vote'!H125</f>
        <v>0.48332592263228102</v>
      </c>
      <c r="G15" s="5">
        <f>'Bureau de vote'!I125</f>
        <v>24</v>
      </c>
      <c r="H15" s="135">
        <f>'Bureau de vote'!J125</f>
        <v>1.0671409515340151E-2</v>
      </c>
      <c r="I15" s="5">
        <f>'Bureau de vote'!K125</f>
        <v>25</v>
      </c>
      <c r="J15" s="5">
        <f>'Bureau de vote'!L125</f>
        <v>1038</v>
      </c>
      <c r="K15" s="1">
        <f>'Bureau de vote'!M125</f>
        <v>17</v>
      </c>
      <c r="L15" s="137">
        <f>'Bureau de vote'!N125</f>
        <v>1.6377649325626204E-2</v>
      </c>
      <c r="M15" s="5">
        <f>'Bureau de vote'!O125</f>
        <v>284</v>
      </c>
      <c r="N15" s="135">
        <f>'Bureau de vote'!P125</f>
        <v>0.27360308285163776</v>
      </c>
      <c r="O15" s="1">
        <f>'Bureau de vote'!Q125</f>
        <v>135</v>
      </c>
      <c r="P15" s="137">
        <f>'Bureau de vote'!R125</f>
        <v>0.13005780346820808</v>
      </c>
      <c r="Q15" s="5">
        <f>'Bureau de vote'!S125</f>
        <v>43</v>
      </c>
      <c r="R15" s="135">
        <f>'Bureau de vote'!T125</f>
        <v>4.1425818882466284E-2</v>
      </c>
      <c r="S15" s="1">
        <f>'Bureau de vote'!U125</f>
        <v>18</v>
      </c>
      <c r="T15" s="137">
        <f>'Bureau de vote'!V125</f>
        <v>1.7341040462427744E-2</v>
      </c>
      <c r="U15" s="5">
        <f>'Bureau de vote'!W125</f>
        <v>13</v>
      </c>
      <c r="V15" s="135">
        <f>'Bureau de vote'!X125</f>
        <v>1.2524084778420038E-2</v>
      </c>
      <c r="W15" s="1">
        <f>'Bureau de vote'!Y125</f>
        <v>1</v>
      </c>
      <c r="X15" s="137">
        <f>'Bureau de vote'!Z125</f>
        <v>9.6339113680154141E-4</v>
      </c>
      <c r="Y15" s="5">
        <f>'Bureau de vote'!AA125</f>
        <v>6</v>
      </c>
      <c r="Z15" s="135">
        <f>'Bureau de vote'!AB125</f>
        <v>5.7803468208092483E-3</v>
      </c>
      <c r="AA15" s="1">
        <f>'Bureau de vote'!AC125</f>
        <v>88</v>
      </c>
      <c r="AB15" s="137">
        <f>'Bureau de vote'!AD125</f>
        <v>8.477842003853564E-2</v>
      </c>
      <c r="AC15" s="5">
        <f>'Bureau de vote'!AE125</f>
        <v>13</v>
      </c>
      <c r="AD15" s="135">
        <f>'Bureau de vote'!AF125</f>
        <v>1.2524084778420038E-2</v>
      </c>
      <c r="AE15" s="1">
        <f>'Bureau de vote'!AG125</f>
        <v>420</v>
      </c>
      <c r="AF15" s="137">
        <f>'Bureau de vote'!AH125</f>
        <v>0.40462427745664742</v>
      </c>
    </row>
    <row r="16" spans="1:32" x14ac:dyDescent="0.15">
      <c r="A16" s="23" t="str">
        <f>'Bureau de vote'!C126</f>
        <v>Taiohae 1</v>
      </c>
      <c r="B16" s="83">
        <f>'Bureau de vote'!D126</f>
        <v>1</v>
      </c>
      <c r="C16" s="83">
        <f>'Bureau de vote'!E126</f>
        <v>857</v>
      </c>
      <c r="D16" s="83">
        <f>'Bureau de vote'!F126</f>
        <v>424</v>
      </c>
      <c r="E16" s="83">
        <f>'Bureau de vote'!G126</f>
        <v>433</v>
      </c>
      <c r="F16" s="192">
        <f>'Bureau de vote'!H126</f>
        <v>50.53</v>
      </c>
      <c r="G16" s="83">
        <f>'Bureau de vote'!I126</f>
        <v>11</v>
      </c>
      <c r="H16" s="192">
        <f>'Bureau de vote'!J126</f>
        <v>0</v>
      </c>
      <c r="I16" s="83">
        <f>'Bureau de vote'!K126</f>
        <v>2</v>
      </c>
      <c r="J16" s="83">
        <f>'Bureau de vote'!L126</f>
        <v>420</v>
      </c>
      <c r="K16" s="23">
        <f>'Bureau de vote'!M126</f>
        <v>4</v>
      </c>
      <c r="L16" s="90">
        <f>'Bureau de vote'!N126</f>
        <v>0</v>
      </c>
      <c r="M16" s="83">
        <f>'Bureau de vote'!O126</f>
        <v>112</v>
      </c>
      <c r="N16" s="83">
        <f>'Bureau de vote'!P126</f>
        <v>0</v>
      </c>
      <c r="O16" s="23">
        <f>'Bureau de vote'!Q126</f>
        <v>65</v>
      </c>
      <c r="P16" s="90">
        <f>'Bureau de vote'!R126</f>
        <v>0</v>
      </c>
      <c r="Q16" s="83">
        <f>'Bureau de vote'!S126</f>
        <v>21</v>
      </c>
      <c r="R16" s="83">
        <f>'Bureau de vote'!T126</f>
        <v>0</v>
      </c>
      <c r="S16" s="23">
        <f>'Bureau de vote'!U126</f>
        <v>4</v>
      </c>
      <c r="T16" s="90">
        <f>'Bureau de vote'!V126</f>
        <v>0</v>
      </c>
      <c r="U16" s="83">
        <f>'Bureau de vote'!W126</f>
        <v>4</v>
      </c>
      <c r="V16" s="83">
        <f>'Bureau de vote'!X126</f>
        <v>0</v>
      </c>
      <c r="W16" s="23">
        <f>'Bureau de vote'!Y126</f>
        <v>0</v>
      </c>
      <c r="X16" s="90">
        <f>'Bureau de vote'!Z126</f>
        <v>0</v>
      </c>
      <c r="Y16" s="83">
        <f>'Bureau de vote'!AA126</f>
        <v>3</v>
      </c>
      <c r="Z16" s="83">
        <f>'Bureau de vote'!AB126</f>
        <v>0</v>
      </c>
      <c r="AA16" s="23">
        <f>'Bureau de vote'!AC126</f>
        <v>47</v>
      </c>
      <c r="AB16" s="90">
        <f>'Bureau de vote'!AD126</f>
        <v>0</v>
      </c>
      <c r="AC16" s="83">
        <f>'Bureau de vote'!AE126</f>
        <v>4</v>
      </c>
      <c r="AD16" s="83">
        <f>'Bureau de vote'!AF126</f>
        <v>0</v>
      </c>
      <c r="AE16" s="23">
        <f>'Bureau de vote'!AG126</f>
        <v>156</v>
      </c>
      <c r="AF16" s="90">
        <f>'Bureau de vote'!AH126</f>
        <v>0</v>
      </c>
    </row>
    <row r="17" spans="1:32" x14ac:dyDescent="0.15">
      <c r="A17" s="23" t="str">
        <f>'Bureau de vote'!C127</f>
        <v>Taiohae 2</v>
      </c>
      <c r="B17" s="83">
        <f>'Bureau de vote'!D127</f>
        <v>2</v>
      </c>
      <c r="C17" s="83">
        <f>'Bureau de vote'!E127</f>
        <v>754</v>
      </c>
      <c r="D17" s="83">
        <f>'Bureau de vote'!F127</f>
        <v>388</v>
      </c>
      <c r="E17" s="83">
        <f>'Bureau de vote'!G127</f>
        <v>366</v>
      </c>
      <c r="F17" s="192">
        <f>'Bureau de vote'!H127</f>
        <v>48.54</v>
      </c>
      <c r="G17" s="83">
        <f>'Bureau de vote'!I127</f>
        <v>9</v>
      </c>
      <c r="H17" s="192">
        <f>'Bureau de vote'!J127</f>
        <v>0</v>
      </c>
      <c r="I17" s="83">
        <f>'Bureau de vote'!K127</f>
        <v>9</v>
      </c>
      <c r="J17" s="83">
        <f>'Bureau de vote'!L127</f>
        <v>348</v>
      </c>
      <c r="K17" s="23">
        <f>'Bureau de vote'!M127</f>
        <v>3</v>
      </c>
      <c r="L17" s="90">
        <f>'Bureau de vote'!N127</f>
        <v>0</v>
      </c>
      <c r="M17" s="83">
        <f>'Bureau de vote'!O127</f>
        <v>94</v>
      </c>
      <c r="N17" s="83">
        <f>'Bureau de vote'!P127</f>
        <v>0</v>
      </c>
      <c r="O17" s="23">
        <f>'Bureau de vote'!Q127</f>
        <v>45</v>
      </c>
      <c r="P17" s="90">
        <f>'Bureau de vote'!R127</f>
        <v>0</v>
      </c>
      <c r="Q17" s="83">
        <f>'Bureau de vote'!S127</f>
        <v>13</v>
      </c>
      <c r="R17" s="83">
        <f>'Bureau de vote'!T127</f>
        <v>0</v>
      </c>
      <c r="S17" s="23">
        <f>'Bureau de vote'!U127</f>
        <v>4</v>
      </c>
      <c r="T17" s="90">
        <f>'Bureau de vote'!V127</f>
        <v>0</v>
      </c>
      <c r="U17" s="83">
        <f>'Bureau de vote'!W127</f>
        <v>5</v>
      </c>
      <c r="V17" s="83">
        <f>'Bureau de vote'!X127</f>
        <v>0</v>
      </c>
      <c r="W17" s="23">
        <f>'Bureau de vote'!Y127</f>
        <v>1</v>
      </c>
      <c r="X17" s="90">
        <f>'Bureau de vote'!Z127</f>
        <v>0</v>
      </c>
      <c r="Y17" s="83">
        <f>'Bureau de vote'!AA127</f>
        <v>2</v>
      </c>
      <c r="Z17" s="83">
        <f>'Bureau de vote'!AB127</f>
        <v>0</v>
      </c>
      <c r="AA17" s="23">
        <f>'Bureau de vote'!AC127</f>
        <v>30</v>
      </c>
      <c r="AB17" s="90">
        <f>'Bureau de vote'!AD127</f>
        <v>0</v>
      </c>
      <c r="AC17" s="83">
        <f>'Bureau de vote'!AE127</f>
        <v>4</v>
      </c>
      <c r="AD17" s="83">
        <f>'Bureau de vote'!AF127</f>
        <v>0</v>
      </c>
      <c r="AE17" s="23">
        <f>'Bureau de vote'!AG127</f>
        <v>147</v>
      </c>
      <c r="AF17" s="90">
        <f>'Bureau de vote'!AH127</f>
        <v>0</v>
      </c>
    </row>
    <row r="18" spans="1:32" x14ac:dyDescent="0.15">
      <c r="A18" s="23" t="str">
        <f>'Bureau de vote'!C128</f>
        <v>Taipivai</v>
      </c>
      <c r="B18" s="83">
        <f>'Bureau de vote'!D128</f>
        <v>3</v>
      </c>
      <c r="C18" s="83">
        <f>'Bureau de vote'!E128</f>
        <v>338</v>
      </c>
      <c r="D18" s="83">
        <f>'Bureau de vote'!F128</f>
        <v>201</v>
      </c>
      <c r="E18" s="83">
        <f>'Bureau de vote'!G128</f>
        <v>137</v>
      </c>
      <c r="F18" s="192">
        <f>'Bureau de vote'!H128</f>
        <v>40.53</v>
      </c>
      <c r="G18" s="83">
        <f>'Bureau de vote'!I128</f>
        <v>4</v>
      </c>
      <c r="H18" s="192">
        <f>'Bureau de vote'!J128</f>
        <v>0</v>
      </c>
      <c r="I18" s="83">
        <f>'Bureau de vote'!K128</f>
        <v>6</v>
      </c>
      <c r="J18" s="83">
        <f>'Bureau de vote'!L128</f>
        <v>127</v>
      </c>
      <c r="K18" s="23">
        <f>'Bureau de vote'!M128</f>
        <v>6</v>
      </c>
      <c r="L18" s="90">
        <f>'Bureau de vote'!N128</f>
        <v>0</v>
      </c>
      <c r="M18" s="83">
        <f>'Bureau de vote'!O128</f>
        <v>36</v>
      </c>
      <c r="N18" s="83">
        <f>'Bureau de vote'!P128</f>
        <v>0</v>
      </c>
      <c r="O18" s="23">
        <f>'Bureau de vote'!Q128</f>
        <v>8</v>
      </c>
      <c r="P18" s="90">
        <f>'Bureau de vote'!R128</f>
        <v>0</v>
      </c>
      <c r="Q18" s="83">
        <f>'Bureau de vote'!S128</f>
        <v>8</v>
      </c>
      <c r="R18" s="83">
        <f>'Bureau de vote'!T128</f>
        <v>0</v>
      </c>
      <c r="S18" s="23">
        <f>'Bureau de vote'!U128</f>
        <v>2</v>
      </c>
      <c r="T18" s="90">
        <f>'Bureau de vote'!V128</f>
        <v>0</v>
      </c>
      <c r="U18" s="83">
        <f>'Bureau de vote'!W128</f>
        <v>3</v>
      </c>
      <c r="V18" s="83">
        <f>'Bureau de vote'!X128</f>
        <v>0</v>
      </c>
      <c r="W18" s="23">
        <f>'Bureau de vote'!Y128</f>
        <v>0</v>
      </c>
      <c r="X18" s="90">
        <f>'Bureau de vote'!Z128</f>
        <v>0</v>
      </c>
      <c r="Y18" s="83">
        <f>'Bureau de vote'!AA128</f>
        <v>0</v>
      </c>
      <c r="Z18" s="83">
        <f>'Bureau de vote'!AB128</f>
        <v>0</v>
      </c>
      <c r="AA18" s="23">
        <f>'Bureau de vote'!AC128</f>
        <v>6</v>
      </c>
      <c r="AB18" s="90">
        <f>'Bureau de vote'!AD128</f>
        <v>0</v>
      </c>
      <c r="AC18" s="83">
        <f>'Bureau de vote'!AE128</f>
        <v>1</v>
      </c>
      <c r="AD18" s="83">
        <f>'Bureau de vote'!AF128</f>
        <v>0</v>
      </c>
      <c r="AE18" s="23">
        <f>'Bureau de vote'!AG128</f>
        <v>57</v>
      </c>
      <c r="AF18" s="90">
        <f>'Bureau de vote'!AH128</f>
        <v>0</v>
      </c>
    </row>
    <row r="19" spans="1:32" x14ac:dyDescent="0.15">
      <c r="A19" s="23" t="str">
        <f>'Bureau de vote'!C129</f>
        <v>Hatiheu</v>
      </c>
      <c r="B19" s="83">
        <f>'Bureau de vote'!D129</f>
        <v>4</v>
      </c>
      <c r="C19" s="83">
        <f>'Bureau de vote'!E129</f>
        <v>170</v>
      </c>
      <c r="D19" s="83">
        <f>'Bureau de vote'!F129</f>
        <v>86</v>
      </c>
      <c r="E19" s="83">
        <f>'Bureau de vote'!G129</f>
        <v>84</v>
      </c>
      <c r="F19" s="192">
        <f>'Bureau de vote'!H129</f>
        <v>49.41</v>
      </c>
      <c r="G19" s="83">
        <f>'Bureau de vote'!I129</f>
        <v>0</v>
      </c>
      <c r="H19" s="192">
        <f>'Bureau de vote'!J129</f>
        <v>0</v>
      </c>
      <c r="I19" s="83">
        <f>'Bureau de vote'!K129</f>
        <v>2</v>
      </c>
      <c r="J19" s="83">
        <f>'Bureau de vote'!L129</f>
        <v>82</v>
      </c>
      <c r="K19" s="23">
        <f>'Bureau de vote'!M129</f>
        <v>2</v>
      </c>
      <c r="L19" s="90">
        <f>'Bureau de vote'!N129</f>
        <v>0</v>
      </c>
      <c r="M19" s="83">
        <f>'Bureau de vote'!O129</f>
        <v>26</v>
      </c>
      <c r="N19" s="83">
        <f>'Bureau de vote'!P129</f>
        <v>0</v>
      </c>
      <c r="O19" s="23">
        <f>'Bureau de vote'!Q129</f>
        <v>5</v>
      </c>
      <c r="P19" s="90">
        <f>'Bureau de vote'!R129</f>
        <v>0</v>
      </c>
      <c r="Q19" s="83">
        <f>'Bureau de vote'!S129</f>
        <v>1</v>
      </c>
      <c r="R19" s="83">
        <f>'Bureau de vote'!T129</f>
        <v>0</v>
      </c>
      <c r="S19" s="23">
        <f>'Bureau de vote'!U129</f>
        <v>4</v>
      </c>
      <c r="T19" s="90">
        <f>'Bureau de vote'!V129</f>
        <v>0</v>
      </c>
      <c r="U19" s="83">
        <f>'Bureau de vote'!W129</f>
        <v>0</v>
      </c>
      <c r="V19" s="83">
        <f>'Bureau de vote'!X129</f>
        <v>0</v>
      </c>
      <c r="W19" s="23">
        <f>'Bureau de vote'!Y129</f>
        <v>0</v>
      </c>
      <c r="X19" s="90">
        <f>'Bureau de vote'!Z129</f>
        <v>0</v>
      </c>
      <c r="Y19" s="83">
        <f>'Bureau de vote'!AA129</f>
        <v>0</v>
      </c>
      <c r="Z19" s="83">
        <f>'Bureau de vote'!AB129</f>
        <v>0</v>
      </c>
      <c r="AA19" s="23">
        <f>'Bureau de vote'!AC129</f>
        <v>2</v>
      </c>
      <c r="AB19" s="90">
        <f>'Bureau de vote'!AD129</f>
        <v>0</v>
      </c>
      <c r="AC19" s="83">
        <f>'Bureau de vote'!AE129</f>
        <v>4</v>
      </c>
      <c r="AD19" s="83">
        <f>'Bureau de vote'!AF129</f>
        <v>0</v>
      </c>
      <c r="AE19" s="23">
        <f>'Bureau de vote'!AG129</f>
        <v>38</v>
      </c>
      <c r="AF19" s="90">
        <f>'Bureau de vote'!AH129</f>
        <v>0</v>
      </c>
    </row>
    <row r="20" spans="1:32" x14ac:dyDescent="0.15">
      <c r="A20" s="23" t="str">
        <f>'Bureau de vote'!C130</f>
        <v>Aakapa</v>
      </c>
      <c r="B20" s="83">
        <f>'Bureau de vote'!D130</f>
        <v>5</v>
      </c>
      <c r="C20" s="83">
        <f>'Bureau de vote'!E130</f>
        <v>130</v>
      </c>
      <c r="D20" s="83">
        <f>'Bureau de vote'!F130</f>
        <v>63</v>
      </c>
      <c r="E20" s="83">
        <f>'Bureau de vote'!G130</f>
        <v>67</v>
      </c>
      <c r="F20" s="192">
        <f>'Bureau de vote'!H130</f>
        <v>51.54</v>
      </c>
      <c r="G20" s="83">
        <f>'Bureau de vote'!I130</f>
        <v>0</v>
      </c>
      <c r="H20" s="192">
        <f>'Bureau de vote'!J130</f>
        <v>0</v>
      </c>
      <c r="I20" s="83">
        <f>'Bureau de vote'!K130</f>
        <v>6</v>
      </c>
      <c r="J20" s="83">
        <f>'Bureau de vote'!L130</f>
        <v>61</v>
      </c>
      <c r="K20" s="23">
        <f>'Bureau de vote'!M130</f>
        <v>2</v>
      </c>
      <c r="L20" s="90">
        <f>'Bureau de vote'!N130</f>
        <v>0</v>
      </c>
      <c r="M20" s="83">
        <f>'Bureau de vote'!O130</f>
        <v>16</v>
      </c>
      <c r="N20" s="83">
        <f>'Bureau de vote'!P130</f>
        <v>0</v>
      </c>
      <c r="O20" s="23">
        <f>'Bureau de vote'!Q130</f>
        <v>12</v>
      </c>
      <c r="P20" s="90">
        <f>'Bureau de vote'!R130</f>
        <v>0</v>
      </c>
      <c r="Q20" s="83">
        <f>'Bureau de vote'!S130</f>
        <v>0</v>
      </c>
      <c r="R20" s="83">
        <f>'Bureau de vote'!T130</f>
        <v>0</v>
      </c>
      <c r="S20" s="23">
        <f>'Bureau de vote'!U130</f>
        <v>4</v>
      </c>
      <c r="T20" s="90">
        <f>'Bureau de vote'!V130</f>
        <v>0</v>
      </c>
      <c r="U20" s="83">
        <f>'Bureau de vote'!W130</f>
        <v>1</v>
      </c>
      <c r="V20" s="83">
        <f>'Bureau de vote'!X130</f>
        <v>0</v>
      </c>
      <c r="W20" s="23">
        <f>'Bureau de vote'!Y130</f>
        <v>0</v>
      </c>
      <c r="X20" s="90">
        <f>'Bureau de vote'!Z130</f>
        <v>0</v>
      </c>
      <c r="Y20" s="83">
        <f>'Bureau de vote'!AA130</f>
        <v>1</v>
      </c>
      <c r="Z20" s="83">
        <f>'Bureau de vote'!AB130</f>
        <v>0</v>
      </c>
      <c r="AA20" s="23">
        <f>'Bureau de vote'!AC130</f>
        <v>3</v>
      </c>
      <c r="AB20" s="90">
        <f>'Bureau de vote'!AD130</f>
        <v>0</v>
      </c>
      <c r="AC20" s="83">
        <f>'Bureau de vote'!AE130</f>
        <v>0</v>
      </c>
      <c r="AD20" s="83">
        <f>'Bureau de vote'!AF130</f>
        <v>0</v>
      </c>
      <c r="AE20" s="23">
        <f>'Bureau de vote'!AG130</f>
        <v>22</v>
      </c>
      <c r="AF20" s="90">
        <f>'Bureau de vote'!AH130</f>
        <v>0</v>
      </c>
    </row>
    <row r="21" spans="1:32" x14ac:dyDescent="0.15">
      <c r="A21" s="1" t="str">
        <f>'Bureau de vote'!C230</f>
        <v>TAHUATA</v>
      </c>
      <c r="B21" s="5"/>
      <c r="C21" s="5">
        <f>'Bureau de vote'!E230</f>
        <v>602</v>
      </c>
      <c r="D21" s="5">
        <f>'Bureau de vote'!F230</f>
        <v>331</v>
      </c>
      <c r="E21" s="5">
        <f>'Bureau de vote'!G230</f>
        <v>271</v>
      </c>
      <c r="F21" s="135">
        <f>'Bureau de vote'!H230</f>
        <v>0.45016611295681064</v>
      </c>
      <c r="G21" s="5">
        <f>'Bureau de vote'!I230</f>
        <v>0</v>
      </c>
      <c r="H21" s="135">
        <f>'Bureau de vote'!J230</f>
        <v>0</v>
      </c>
      <c r="I21" s="5">
        <f>'Bureau de vote'!K230</f>
        <v>6</v>
      </c>
      <c r="J21" s="5">
        <f>'Bureau de vote'!L230</f>
        <v>265</v>
      </c>
      <c r="K21" s="1">
        <f>'Bureau de vote'!M230</f>
        <v>2</v>
      </c>
      <c r="L21" s="137">
        <f>'Bureau de vote'!N230</f>
        <v>7.5471698113207548E-3</v>
      </c>
      <c r="M21" s="5">
        <f>'Bureau de vote'!O230</f>
        <v>151</v>
      </c>
      <c r="N21" s="135">
        <f>'Bureau de vote'!P230</f>
        <v>0.56981132075471697</v>
      </c>
      <c r="O21" s="1">
        <f>'Bureau de vote'!Q230</f>
        <v>23</v>
      </c>
      <c r="P21" s="137">
        <f>'Bureau de vote'!R230</f>
        <v>8.6792452830188674E-2</v>
      </c>
      <c r="Q21" s="5">
        <f>'Bureau de vote'!S230</f>
        <v>1</v>
      </c>
      <c r="R21" s="135">
        <f>'Bureau de vote'!T230</f>
        <v>3.7735849056603774E-3</v>
      </c>
      <c r="S21" s="1">
        <f>'Bureau de vote'!U230</f>
        <v>3</v>
      </c>
      <c r="T21" s="137">
        <f>'Bureau de vote'!V230</f>
        <v>1.1320754716981131E-2</v>
      </c>
      <c r="U21" s="5">
        <f>'Bureau de vote'!W230</f>
        <v>1</v>
      </c>
      <c r="V21" s="135">
        <f>'Bureau de vote'!X230</f>
        <v>3.7735849056603774E-3</v>
      </c>
      <c r="W21" s="1">
        <f>'Bureau de vote'!Y230</f>
        <v>0</v>
      </c>
      <c r="X21" s="137">
        <f>'Bureau de vote'!Z230</f>
        <v>0</v>
      </c>
      <c r="Y21" s="5">
        <f>'Bureau de vote'!AA230</f>
        <v>1</v>
      </c>
      <c r="Z21" s="135">
        <f>'Bureau de vote'!AB230</f>
        <v>3.7735849056603774E-3</v>
      </c>
      <c r="AA21" s="1">
        <f>'Bureau de vote'!AC230</f>
        <v>6</v>
      </c>
      <c r="AB21" s="137">
        <f>'Bureau de vote'!AD230</f>
        <v>2.2641509433962263E-2</v>
      </c>
      <c r="AC21" s="5">
        <f>'Bureau de vote'!AE230</f>
        <v>1</v>
      </c>
      <c r="AD21" s="135">
        <f>'Bureau de vote'!AF230</f>
        <v>3.7735849056603774E-3</v>
      </c>
      <c r="AE21" s="1">
        <f>'Bureau de vote'!AG230</f>
        <v>76</v>
      </c>
      <c r="AF21" s="137">
        <f>'Bureau de vote'!AH230</f>
        <v>0.28679245283018867</v>
      </c>
    </row>
    <row r="22" spans="1:32" x14ac:dyDescent="0.15">
      <c r="A22" s="23" t="str">
        <f>'Bureau de vote'!C231</f>
        <v>Vaitahu</v>
      </c>
      <c r="B22" s="83">
        <f>'Bureau de vote'!D231</f>
        <v>1</v>
      </c>
      <c r="C22" s="83">
        <f>'Bureau de vote'!E231</f>
        <v>276</v>
      </c>
      <c r="D22" s="83">
        <f>'Bureau de vote'!F231</f>
        <v>179</v>
      </c>
      <c r="E22" s="83">
        <f>'Bureau de vote'!G231</f>
        <v>97</v>
      </c>
      <c r="F22" s="192">
        <f>'Bureau de vote'!H231</f>
        <v>35.14</v>
      </c>
      <c r="G22" s="83">
        <f>'Bureau de vote'!I231</f>
        <v>0</v>
      </c>
      <c r="H22" s="192">
        <f>'Bureau de vote'!J231</f>
        <v>0</v>
      </c>
      <c r="I22" s="83">
        <f>'Bureau de vote'!K231</f>
        <v>3</v>
      </c>
      <c r="J22" s="83">
        <f>'Bureau de vote'!L231</f>
        <v>94</v>
      </c>
      <c r="K22" s="23">
        <f>'Bureau de vote'!M231</f>
        <v>2</v>
      </c>
      <c r="L22" s="90">
        <f>'Bureau de vote'!N231</f>
        <v>0</v>
      </c>
      <c r="M22" s="83">
        <f>'Bureau de vote'!O231</f>
        <v>54</v>
      </c>
      <c r="N22" s="83">
        <f>'Bureau de vote'!P231</f>
        <v>0</v>
      </c>
      <c r="O22" s="23">
        <f>'Bureau de vote'!Q231</f>
        <v>8</v>
      </c>
      <c r="P22" s="90">
        <f>'Bureau de vote'!R231</f>
        <v>0</v>
      </c>
      <c r="Q22" s="83">
        <f>'Bureau de vote'!S231</f>
        <v>0</v>
      </c>
      <c r="R22" s="83">
        <f>'Bureau de vote'!T231</f>
        <v>0</v>
      </c>
      <c r="S22" s="23">
        <f>'Bureau de vote'!U231</f>
        <v>1</v>
      </c>
      <c r="T22" s="90">
        <f>'Bureau de vote'!V231</f>
        <v>0</v>
      </c>
      <c r="U22" s="83">
        <f>'Bureau de vote'!W231</f>
        <v>0</v>
      </c>
      <c r="V22" s="83">
        <f>'Bureau de vote'!X231</f>
        <v>0</v>
      </c>
      <c r="W22" s="23">
        <f>'Bureau de vote'!Y231</f>
        <v>0</v>
      </c>
      <c r="X22" s="90">
        <f>'Bureau de vote'!Z231</f>
        <v>0</v>
      </c>
      <c r="Y22" s="83">
        <f>'Bureau de vote'!AA231</f>
        <v>0</v>
      </c>
      <c r="Z22" s="83">
        <f>'Bureau de vote'!AB231</f>
        <v>0</v>
      </c>
      <c r="AA22" s="23">
        <f>'Bureau de vote'!AC231</f>
        <v>5</v>
      </c>
      <c r="AB22" s="90">
        <f>'Bureau de vote'!AD231</f>
        <v>0</v>
      </c>
      <c r="AC22" s="83">
        <f>'Bureau de vote'!AE231</f>
        <v>1</v>
      </c>
      <c r="AD22" s="83">
        <f>'Bureau de vote'!AF231</f>
        <v>0</v>
      </c>
      <c r="AE22" s="23">
        <f>'Bureau de vote'!AG231</f>
        <v>23</v>
      </c>
      <c r="AF22" s="90">
        <f>'Bureau de vote'!AH231</f>
        <v>0</v>
      </c>
    </row>
    <row r="23" spans="1:32" x14ac:dyDescent="0.15">
      <c r="A23" s="23" t="str">
        <f>'Bureau de vote'!C232</f>
        <v>Motopu</v>
      </c>
      <c r="B23" s="83">
        <f>'Bureau de vote'!D232</f>
        <v>2</v>
      </c>
      <c r="C23" s="83">
        <f>'Bureau de vote'!E232</f>
        <v>121</v>
      </c>
      <c r="D23" s="83">
        <f>'Bureau de vote'!F232</f>
        <v>60</v>
      </c>
      <c r="E23" s="83">
        <f>'Bureau de vote'!G232</f>
        <v>61</v>
      </c>
      <c r="F23" s="192">
        <f>'Bureau de vote'!H232</f>
        <v>50.41</v>
      </c>
      <c r="G23" s="83">
        <f>'Bureau de vote'!I232</f>
        <v>0</v>
      </c>
      <c r="H23" s="192">
        <f>'Bureau de vote'!J232</f>
        <v>0</v>
      </c>
      <c r="I23" s="83">
        <f>'Bureau de vote'!K232</f>
        <v>0</v>
      </c>
      <c r="J23" s="83">
        <f>'Bureau de vote'!L232</f>
        <v>61</v>
      </c>
      <c r="K23" s="23">
        <f>'Bureau de vote'!M232</f>
        <v>0</v>
      </c>
      <c r="L23" s="90">
        <f>'Bureau de vote'!N232</f>
        <v>0</v>
      </c>
      <c r="M23" s="83">
        <f>'Bureau de vote'!O232</f>
        <v>23</v>
      </c>
      <c r="N23" s="83">
        <f>'Bureau de vote'!P232</f>
        <v>0</v>
      </c>
      <c r="O23" s="23">
        <f>'Bureau de vote'!Q232</f>
        <v>8</v>
      </c>
      <c r="P23" s="90">
        <f>'Bureau de vote'!R232</f>
        <v>0</v>
      </c>
      <c r="Q23" s="83">
        <f>'Bureau de vote'!S232</f>
        <v>0</v>
      </c>
      <c r="R23" s="83">
        <f>'Bureau de vote'!T232</f>
        <v>0</v>
      </c>
      <c r="S23" s="23">
        <f>'Bureau de vote'!U232</f>
        <v>0</v>
      </c>
      <c r="T23" s="90">
        <f>'Bureau de vote'!V232</f>
        <v>0</v>
      </c>
      <c r="U23" s="83">
        <f>'Bureau de vote'!W232</f>
        <v>0</v>
      </c>
      <c r="V23" s="83">
        <f>'Bureau de vote'!X232</f>
        <v>0</v>
      </c>
      <c r="W23" s="23">
        <f>'Bureau de vote'!Y232</f>
        <v>0</v>
      </c>
      <c r="X23" s="90">
        <f>'Bureau de vote'!Z232</f>
        <v>0</v>
      </c>
      <c r="Y23" s="83">
        <f>'Bureau de vote'!AA232</f>
        <v>1</v>
      </c>
      <c r="Z23" s="83">
        <f>'Bureau de vote'!AB232</f>
        <v>0</v>
      </c>
      <c r="AA23" s="23">
        <f>'Bureau de vote'!AC232</f>
        <v>0</v>
      </c>
      <c r="AB23" s="90">
        <f>'Bureau de vote'!AD232</f>
        <v>0</v>
      </c>
      <c r="AC23" s="83">
        <f>'Bureau de vote'!AE232</f>
        <v>0</v>
      </c>
      <c r="AD23" s="83">
        <f>'Bureau de vote'!AF232</f>
        <v>0</v>
      </c>
      <c r="AE23" s="23">
        <f>'Bureau de vote'!AG232</f>
        <v>29</v>
      </c>
      <c r="AF23" s="90">
        <f>'Bureau de vote'!AH232</f>
        <v>0</v>
      </c>
    </row>
    <row r="24" spans="1:32" x14ac:dyDescent="0.15">
      <c r="A24" s="23" t="str">
        <f>'Bureau de vote'!C233</f>
        <v>Hanatetena</v>
      </c>
      <c r="B24" s="83">
        <f>'Bureau de vote'!D233</f>
        <v>3</v>
      </c>
      <c r="C24" s="83">
        <f>'Bureau de vote'!E233</f>
        <v>115</v>
      </c>
      <c r="D24" s="83">
        <f>'Bureau de vote'!F233</f>
        <v>52</v>
      </c>
      <c r="E24" s="83">
        <f>'Bureau de vote'!G233</f>
        <v>63</v>
      </c>
      <c r="F24" s="192">
        <f>'Bureau de vote'!H233</f>
        <v>54.78</v>
      </c>
      <c r="G24" s="83">
        <f>'Bureau de vote'!I233</f>
        <v>0</v>
      </c>
      <c r="H24" s="192">
        <f>'Bureau de vote'!J233</f>
        <v>0</v>
      </c>
      <c r="I24" s="83">
        <f>'Bureau de vote'!K233</f>
        <v>1</v>
      </c>
      <c r="J24" s="83">
        <f>'Bureau de vote'!L233</f>
        <v>62</v>
      </c>
      <c r="K24" s="23">
        <f>'Bureau de vote'!M233</f>
        <v>0</v>
      </c>
      <c r="L24" s="90">
        <f>'Bureau de vote'!N233</f>
        <v>0</v>
      </c>
      <c r="M24" s="83">
        <f>'Bureau de vote'!O233</f>
        <v>38</v>
      </c>
      <c r="N24" s="83">
        <f>'Bureau de vote'!P233</f>
        <v>0</v>
      </c>
      <c r="O24" s="23">
        <f>'Bureau de vote'!Q233</f>
        <v>2</v>
      </c>
      <c r="P24" s="90">
        <f>'Bureau de vote'!R233</f>
        <v>0</v>
      </c>
      <c r="Q24" s="83">
        <f>'Bureau de vote'!S233</f>
        <v>0</v>
      </c>
      <c r="R24" s="83">
        <f>'Bureau de vote'!T233</f>
        <v>0</v>
      </c>
      <c r="S24" s="23">
        <f>'Bureau de vote'!U233</f>
        <v>2</v>
      </c>
      <c r="T24" s="90">
        <f>'Bureau de vote'!V233</f>
        <v>0</v>
      </c>
      <c r="U24" s="83">
        <f>'Bureau de vote'!W233</f>
        <v>0</v>
      </c>
      <c r="V24" s="83">
        <f>'Bureau de vote'!X233</f>
        <v>0</v>
      </c>
      <c r="W24" s="23">
        <f>'Bureau de vote'!Y233</f>
        <v>0</v>
      </c>
      <c r="X24" s="90">
        <f>'Bureau de vote'!Z233</f>
        <v>0</v>
      </c>
      <c r="Y24" s="83">
        <f>'Bureau de vote'!AA233</f>
        <v>0</v>
      </c>
      <c r="Z24" s="83">
        <f>'Bureau de vote'!AB233</f>
        <v>0</v>
      </c>
      <c r="AA24" s="23">
        <f>'Bureau de vote'!AC233</f>
        <v>1</v>
      </c>
      <c r="AB24" s="90">
        <f>'Bureau de vote'!AD233</f>
        <v>0</v>
      </c>
      <c r="AC24" s="83">
        <f>'Bureau de vote'!AE233</f>
        <v>0</v>
      </c>
      <c r="AD24" s="83">
        <f>'Bureau de vote'!AF233</f>
        <v>0</v>
      </c>
      <c r="AE24" s="23">
        <f>'Bureau de vote'!AG233</f>
        <v>19</v>
      </c>
      <c r="AF24" s="90">
        <f>'Bureau de vote'!AH233</f>
        <v>0</v>
      </c>
    </row>
    <row r="25" spans="1:32" x14ac:dyDescent="0.15">
      <c r="A25" s="23" t="str">
        <f>'Bureau de vote'!C234</f>
        <v>Hapatoni</v>
      </c>
      <c r="B25" s="83">
        <f>'Bureau de vote'!D234</f>
        <v>4</v>
      </c>
      <c r="C25" s="83">
        <f>'Bureau de vote'!E234</f>
        <v>90</v>
      </c>
      <c r="D25" s="83">
        <f>'Bureau de vote'!F234</f>
        <v>40</v>
      </c>
      <c r="E25" s="83">
        <f>'Bureau de vote'!G234</f>
        <v>50</v>
      </c>
      <c r="F25" s="192">
        <f>'Bureau de vote'!H234</f>
        <v>55.56</v>
      </c>
      <c r="G25" s="83">
        <f>'Bureau de vote'!I234</f>
        <v>0</v>
      </c>
      <c r="H25" s="192">
        <f>'Bureau de vote'!J234</f>
        <v>0</v>
      </c>
      <c r="I25" s="83">
        <f>'Bureau de vote'!K234</f>
        <v>2</v>
      </c>
      <c r="J25" s="83">
        <f>'Bureau de vote'!L234</f>
        <v>48</v>
      </c>
      <c r="K25" s="23">
        <f>'Bureau de vote'!M234</f>
        <v>0</v>
      </c>
      <c r="L25" s="90">
        <f>'Bureau de vote'!N234</f>
        <v>0</v>
      </c>
      <c r="M25" s="83">
        <f>'Bureau de vote'!O234</f>
        <v>36</v>
      </c>
      <c r="N25" s="83">
        <f>'Bureau de vote'!P234</f>
        <v>0</v>
      </c>
      <c r="O25" s="23">
        <f>'Bureau de vote'!Q234</f>
        <v>5</v>
      </c>
      <c r="P25" s="90">
        <f>'Bureau de vote'!R234</f>
        <v>0</v>
      </c>
      <c r="Q25" s="83">
        <f>'Bureau de vote'!S234</f>
        <v>1</v>
      </c>
      <c r="R25" s="83">
        <f>'Bureau de vote'!T234</f>
        <v>0</v>
      </c>
      <c r="S25" s="23">
        <f>'Bureau de vote'!U234</f>
        <v>0</v>
      </c>
      <c r="T25" s="90">
        <f>'Bureau de vote'!V234</f>
        <v>0</v>
      </c>
      <c r="U25" s="83">
        <f>'Bureau de vote'!W234</f>
        <v>1</v>
      </c>
      <c r="V25" s="83">
        <f>'Bureau de vote'!X234</f>
        <v>0</v>
      </c>
      <c r="W25" s="23">
        <f>'Bureau de vote'!Y234</f>
        <v>0</v>
      </c>
      <c r="X25" s="90">
        <f>'Bureau de vote'!Z234</f>
        <v>0</v>
      </c>
      <c r="Y25" s="83">
        <f>'Bureau de vote'!AA234</f>
        <v>0</v>
      </c>
      <c r="Z25" s="83">
        <f>'Bureau de vote'!AB234</f>
        <v>0</v>
      </c>
      <c r="AA25" s="23">
        <f>'Bureau de vote'!AC234</f>
        <v>0</v>
      </c>
      <c r="AB25" s="90">
        <f>'Bureau de vote'!AD234</f>
        <v>0</v>
      </c>
      <c r="AC25" s="83">
        <f>'Bureau de vote'!AE234</f>
        <v>0</v>
      </c>
      <c r="AD25" s="83">
        <f>'Bureau de vote'!AF234</f>
        <v>0</v>
      </c>
      <c r="AE25" s="23">
        <f>'Bureau de vote'!AG234</f>
        <v>5</v>
      </c>
      <c r="AF25" s="90">
        <f>'Bureau de vote'!AH234</f>
        <v>0</v>
      </c>
    </row>
    <row r="26" spans="1:32" x14ac:dyDescent="0.15">
      <c r="A26" s="1" t="str">
        <f>'Bureau de vote'!C275</f>
        <v>UA HUKA</v>
      </c>
      <c r="B26" s="5"/>
      <c r="C26" s="5">
        <f>'Bureau de vote'!E275</f>
        <v>525</v>
      </c>
      <c r="D26" s="5">
        <f>'Bureau de vote'!F275</f>
        <v>177</v>
      </c>
      <c r="E26" s="5">
        <f>'Bureau de vote'!G275</f>
        <v>348</v>
      </c>
      <c r="F26" s="135">
        <f>'Bureau de vote'!H275</f>
        <v>0.66285714285714281</v>
      </c>
      <c r="G26" s="5">
        <f>'Bureau de vote'!I275</f>
        <v>1</v>
      </c>
      <c r="H26" s="135">
        <f>'Bureau de vote'!J275</f>
        <v>1.9047619047619048E-3</v>
      </c>
      <c r="I26" s="5">
        <f>'Bureau de vote'!K275</f>
        <v>6</v>
      </c>
      <c r="J26" s="5">
        <f>'Bureau de vote'!L275</f>
        <v>341</v>
      </c>
      <c r="K26" s="1">
        <f>'Bureau de vote'!M275</f>
        <v>3</v>
      </c>
      <c r="L26" s="137">
        <f>'Bureau de vote'!N275</f>
        <v>8.7976539589442824E-3</v>
      </c>
      <c r="M26" s="5">
        <f>'Bureau de vote'!O275</f>
        <v>36</v>
      </c>
      <c r="N26" s="135">
        <f>'Bureau de vote'!P275</f>
        <v>0.10557184750733138</v>
      </c>
      <c r="O26" s="1">
        <f>'Bureau de vote'!Q275</f>
        <v>8</v>
      </c>
      <c r="P26" s="137">
        <f>'Bureau de vote'!R275</f>
        <v>2.3460410557184751E-2</v>
      </c>
      <c r="Q26" s="5">
        <f>'Bureau de vote'!S275</f>
        <v>3</v>
      </c>
      <c r="R26" s="135">
        <f>'Bureau de vote'!T275</f>
        <v>8.7976539589442824E-3</v>
      </c>
      <c r="S26" s="1">
        <f>'Bureau de vote'!U275</f>
        <v>1</v>
      </c>
      <c r="T26" s="137">
        <f>'Bureau de vote'!V275</f>
        <v>2.9325513196480938E-3</v>
      </c>
      <c r="U26" s="5">
        <f>'Bureau de vote'!W275</f>
        <v>0</v>
      </c>
      <c r="V26" s="135">
        <f>'Bureau de vote'!X275</f>
        <v>0</v>
      </c>
      <c r="W26" s="1">
        <f>'Bureau de vote'!Y275</f>
        <v>0</v>
      </c>
      <c r="X26" s="137">
        <f>'Bureau de vote'!Z275</f>
        <v>0</v>
      </c>
      <c r="Y26" s="5">
        <f>'Bureau de vote'!AA275</f>
        <v>1</v>
      </c>
      <c r="Z26" s="135">
        <f>'Bureau de vote'!AB275</f>
        <v>2.9325513196480938E-3</v>
      </c>
      <c r="AA26" s="1">
        <f>'Bureau de vote'!AC275</f>
        <v>2</v>
      </c>
      <c r="AB26" s="137">
        <f>'Bureau de vote'!AD275</f>
        <v>5.8651026392961877E-3</v>
      </c>
      <c r="AC26" s="5">
        <f>'Bureau de vote'!AE275</f>
        <v>1</v>
      </c>
      <c r="AD26" s="135">
        <f>'Bureau de vote'!AF275</f>
        <v>2.9325513196480938E-3</v>
      </c>
      <c r="AE26" s="1">
        <f>'Bureau de vote'!AG275</f>
        <v>286</v>
      </c>
      <c r="AF26" s="137">
        <f>'Bureau de vote'!AH275</f>
        <v>0.83870967741935487</v>
      </c>
    </row>
    <row r="27" spans="1:32" x14ac:dyDescent="0.15">
      <c r="A27" s="23" t="str">
        <f>'Bureau de vote'!C276</f>
        <v>Hane</v>
      </c>
      <c r="B27" s="83">
        <f>'Bureau de vote'!D276</f>
        <v>1</v>
      </c>
      <c r="C27" s="83">
        <f>'Bureau de vote'!E276</f>
        <v>264</v>
      </c>
      <c r="D27" s="83">
        <f>'Bureau de vote'!F276</f>
        <v>84</v>
      </c>
      <c r="E27" s="83">
        <f>'Bureau de vote'!G276</f>
        <v>180</v>
      </c>
      <c r="F27" s="192">
        <f>'Bureau de vote'!H276</f>
        <v>68.180000000000007</v>
      </c>
      <c r="G27" s="83">
        <f>'Bureau de vote'!I276</f>
        <v>1</v>
      </c>
      <c r="H27" s="192">
        <f>'Bureau de vote'!J276</f>
        <v>0</v>
      </c>
      <c r="I27" s="83">
        <f>'Bureau de vote'!K276</f>
        <v>3</v>
      </c>
      <c r="J27" s="83">
        <f>'Bureau de vote'!L276</f>
        <v>176</v>
      </c>
      <c r="K27" s="23">
        <f>'Bureau de vote'!M276</f>
        <v>1</v>
      </c>
      <c r="L27" s="90">
        <f>'Bureau de vote'!N276</f>
        <v>0</v>
      </c>
      <c r="M27" s="83">
        <f>'Bureau de vote'!O276</f>
        <v>21</v>
      </c>
      <c r="N27" s="83">
        <f>'Bureau de vote'!P276</f>
        <v>0</v>
      </c>
      <c r="O27" s="23">
        <f>'Bureau de vote'!Q276</f>
        <v>6</v>
      </c>
      <c r="P27" s="90">
        <f>'Bureau de vote'!R276</f>
        <v>0</v>
      </c>
      <c r="Q27" s="83">
        <f>'Bureau de vote'!S276</f>
        <v>2</v>
      </c>
      <c r="R27" s="83">
        <f>'Bureau de vote'!T276</f>
        <v>0</v>
      </c>
      <c r="S27" s="23">
        <f>'Bureau de vote'!U276</f>
        <v>1</v>
      </c>
      <c r="T27" s="90">
        <f>'Bureau de vote'!V276</f>
        <v>0</v>
      </c>
      <c r="U27" s="83">
        <f>'Bureau de vote'!W276</f>
        <v>0</v>
      </c>
      <c r="V27" s="83">
        <f>'Bureau de vote'!X276</f>
        <v>0</v>
      </c>
      <c r="W27" s="23">
        <f>'Bureau de vote'!Y276</f>
        <v>0</v>
      </c>
      <c r="X27" s="90">
        <f>'Bureau de vote'!Z276</f>
        <v>0</v>
      </c>
      <c r="Y27" s="83">
        <f>'Bureau de vote'!AA276</f>
        <v>0</v>
      </c>
      <c r="Z27" s="83">
        <f>'Bureau de vote'!AB276</f>
        <v>0</v>
      </c>
      <c r="AA27" s="23">
        <f>'Bureau de vote'!AC276</f>
        <v>1</v>
      </c>
      <c r="AB27" s="90">
        <f>'Bureau de vote'!AD276</f>
        <v>0</v>
      </c>
      <c r="AC27" s="83">
        <f>'Bureau de vote'!AE276</f>
        <v>1</v>
      </c>
      <c r="AD27" s="83">
        <f>'Bureau de vote'!AF276</f>
        <v>0</v>
      </c>
      <c r="AE27" s="23">
        <f>'Bureau de vote'!AG276</f>
        <v>143</v>
      </c>
      <c r="AF27" s="90">
        <f>'Bureau de vote'!AH276</f>
        <v>0</v>
      </c>
    </row>
    <row r="28" spans="1:32" x14ac:dyDescent="0.15">
      <c r="A28" s="23" t="str">
        <f>'Bureau de vote'!C277</f>
        <v>Vaipaee</v>
      </c>
      <c r="B28" s="83">
        <f>'Bureau de vote'!D277</f>
        <v>2</v>
      </c>
      <c r="C28" s="83">
        <f>'Bureau de vote'!E277</f>
        <v>261</v>
      </c>
      <c r="D28" s="83">
        <f>'Bureau de vote'!F277</f>
        <v>93</v>
      </c>
      <c r="E28" s="83">
        <f>'Bureau de vote'!G277</f>
        <v>168</v>
      </c>
      <c r="F28" s="192">
        <f>'Bureau de vote'!H277</f>
        <v>64.37</v>
      </c>
      <c r="G28" s="83">
        <f>'Bureau de vote'!I277</f>
        <v>0</v>
      </c>
      <c r="H28" s="192">
        <f>'Bureau de vote'!J277</f>
        <v>0</v>
      </c>
      <c r="I28" s="83">
        <f>'Bureau de vote'!K277</f>
        <v>3</v>
      </c>
      <c r="J28" s="83">
        <f>'Bureau de vote'!L277</f>
        <v>165</v>
      </c>
      <c r="K28" s="23">
        <f>'Bureau de vote'!M277</f>
        <v>2</v>
      </c>
      <c r="L28" s="90">
        <f>'Bureau de vote'!N277</f>
        <v>0</v>
      </c>
      <c r="M28" s="83">
        <f>'Bureau de vote'!O277</f>
        <v>15</v>
      </c>
      <c r="N28" s="83">
        <f>'Bureau de vote'!P277</f>
        <v>0</v>
      </c>
      <c r="O28" s="23">
        <f>'Bureau de vote'!Q277</f>
        <v>2</v>
      </c>
      <c r="P28" s="90">
        <f>'Bureau de vote'!R277</f>
        <v>0</v>
      </c>
      <c r="Q28" s="83">
        <f>'Bureau de vote'!S277</f>
        <v>1</v>
      </c>
      <c r="R28" s="83">
        <f>'Bureau de vote'!T277</f>
        <v>0</v>
      </c>
      <c r="S28" s="23">
        <f>'Bureau de vote'!U277</f>
        <v>0</v>
      </c>
      <c r="T28" s="90">
        <f>'Bureau de vote'!V277</f>
        <v>0</v>
      </c>
      <c r="U28" s="83">
        <f>'Bureau de vote'!W277</f>
        <v>0</v>
      </c>
      <c r="V28" s="83">
        <f>'Bureau de vote'!X277</f>
        <v>0</v>
      </c>
      <c r="W28" s="23">
        <f>'Bureau de vote'!Y277</f>
        <v>0</v>
      </c>
      <c r="X28" s="90">
        <f>'Bureau de vote'!Z277</f>
        <v>0</v>
      </c>
      <c r="Y28" s="83">
        <f>'Bureau de vote'!AA277</f>
        <v>1</v>
      </c>
      <c r="Z28" s="83">
        <f>'Bureau de vote'!AB277</f>
        <v>0</v>
      </c>
      <c r="AA28" s="23">
        <f>'Bureau de vote'!AC277</f>
        <v>1</v>
      </c>
      <c r="AB28" s="90">
        <f>'Bureau de vote'!AD277</f>
        <v>0</v>
      </c>
      <c r="AC28" s="83">
        <f>'Bureau de vote'!AE277</f>
        <v>0</v>
      </c>
      <c r="AD28" s="83">
        <f>'Bureau de vote'!AF277</f>
        <v>0</v>
      </c>
      <c r="AE28" s="23">
        <f>'Bureau de vote'!AG277</f>
        <v>143</v>
      </c>
      <c r="AF28" s="90">
        <f>'Bureau de vote'!AH277</f>
        <v>0</v>
      </c>
    </row>
    <row r="29" spans="1:32" x14ac:dyDescent="0.15">
      <c r="A29" s="1" t="str">
        <f>'Bureau de vote'!C278</f>
        <v>UA POU</v>
      </c>
      <c r="B29" s="5"/>
      <c r="C29" s="5">
        <f>'Bureau de vote'!E278</f>
        <v>1564</v>
      </c>
      <c r="D29" s="5">
        <f>'Bureau de vote'!F278</f>
        <v>838</v>
      </c>
      <c r="E29" s="5">
        <f>'Bureau de vote'!G278</f>
        <v>726</v>
      </c>
      <c r="F29" s="135">
        <f>'Bureau de vote'!H278</f>
        <v>0.46419437340153452</v>
      </c>
      <c r="G29" s="5">
        <f>'Bureau de vote'!I278</f>
        <v>6</v>
      </c>
      <c r="H29" s="135">
        <f>'Bureau de vote'!J278</f>
        <v>3.8363171355498722E-3</v>
      </c>
      <c r="I29" s="5">
        <f>'Bureau de vote'!K278</f>
        <v>13</v>
      </c>
      <c r="J29" s="5">
        <f>'Bureau de vote'!L278</f>
        <v>707</v>
      </c>
      <c r="K29" s="1">
        <f>'Bureau de vote'!M278</f>
        <v>18</v>
      </c>
      <c r="L29" s="137">
        <f>'Bureau de vote'!N278</f>
        <v>2.5459688826025461E-2</v>
      </c>
      <c r="M29" s="5">
        <f>'Bureau de vote'!O278</f>
        <v>249</v>
      </c>
      <c r="N29" s="135">
        <f>'Bureau de vote'!P278</f>
        <v>0.3521923620933522</v>
      </c>
      <c r="O29" s="1">
        <f>'Bureau de vote'!Q278</f>
        <v>59</v>
      </c>
      <c r="P29" s="137">
        <f>'Bureau de vote'!R278</f>
        <v>8.3451202263083446E-2</v>
      </c>
      <c r="Q29" s="5">
        <f>'Bureau de vote'!S278</f>
        <v>12</v>
      </c>
      <c r="R29" s="135">
        <f>'Bureau de vote'!T278</f>
        <v>1.6973125884016973E-2</v>
      </c>
      <c r="S29" s="1">
        <f>'Bureau de vote'!U278</f>
        <v>16</v>
      </c>
      <c r="T29" s="137">
        <f>'Bureau de vote'!V278</f>
        <v>2.2630834512022632E-2</v>
      </c>
      <c r="U29" s="5">
        <f>'Bureau de vote'!W278</f>
        <v>12</v>
      </c>
      <c r="V29" s="135">
        <f>'Bureau de vote'!X278</f>
        <v>1.6973125884016973E-2</v>
      </c>
      <c r="W29" s="1">
        <f>'Bureau de vote'!Y278</f>
        <v>3</v>
      </c>
      <c r="X29" s="137">
        <f>'Bureau de vote'!Z278</f>
        <v>4.2432814710042432E-3</v>
      </c>
      <c r="Y29" s="5">
        <f>'Bureau de vote'!AA278</f>
        <v>2</v>
      </c>
      <c r="Z29" s="135">
        <f>'Bureau de vote'!AB278</f>
        <v>2.828854314002829E-3</v>
      </c>
      <c r="AA29" s="1">
        <f>'Bureau de vote'!AC278</f>
        <v>49</v>
      </c>
      <c r="AB29" s="137">
        <f>'Bureau de vote'!AD278</f>
        <v>6.9306930693069313E-2</v>
      </c>
      <c r="AC29" s="5">
        <f>'Bureau de vote'!AE278</f>
        <v>16</v>
      </c>
      <c r="AD29" s="135">
        <f>'Bureau de vote'!AF278</f>
        <v>2.2630834512022632E-2</v>
      </c>
      <c r="AE29" s="1">
        <f>'Bureau de vote'!AG278</f>
        <v>272</v>
      </c>
      <c r="AF29" s="137">
        <f>'Bureau de vote'!AH278</f>
        <v>0.38472418670438474</v>
      </c>
    </row>
    <row r="30" spans="1:32" x14ac:dyDescent="0.15">
      <c r="A30" s="23" t="str">
        <f>'Bureau de vote'!C279</f>
        <v>Hakahau</v>
      </c>
      <c r="B30" s="83">
        <f>'Bureau de vote'!D279</f>
        <v>1</v>
      </c>
      <c r="C30" s="83">
        <f>'Bureau de vote'!E279</f>
        <v>955</v>
      </c>
      <c r="D30" s="83">
        <f>'Bureau de vote'!F279</f>
        <v>530</v>
      </c>
      <c r="E30" s="83">
        <f>'Bureau de vote'!G279</f>
        <v>425</v>
      </c>
      <c r="F30" s="192">
        <f>'Bureau de vote'!H279</f>
        <v>44.5</v>
      </c>
      <c r="G30" s="83">
        <f>'Bureau de vote'!I279</f>
        <v>2</v>
      </c>
      <c r="H30" s="192">
        <f>'Bureau de vote'!J279</f>
        <v>0</v>
      </c>
      <c r="I30" s="83">
        <f>'Bureau de vote'!K279</f>
        <v>12</v>
      </c>
      <c r="J30" s="83">
        <f>'Bureau de vote'!L279</f>
        <v>411</v>
      </c>
      <c r="K30" s="23">
        <f>'Bureau de vote'!M279</f>
        <v>12</v>
      </c>
      <c r="L30" s="90">
        <f>'Bureau de vote'!N279</f>
        <v>0</v>
      </c>
      <c r="M30" s="83">
        <f>'Bureau de vote'!O279</f>
        <v>127</v>
      </c>
      <c r="N30" s="83">
        <f>'Bureau de vote'!P279</f>
        <v>0</v>
      </c>
      <c r="O30" s="23">
        <f>'Bureau de vote'!Q279</f>
        <v>27</v>
      </c>
      <c r="P30" s="90">
        <f>'Bureau de vote'!R279</f>
        <v>0</v>
      </c>
      <c r="Q30" s="83">
        <f>'Bureau de vote'!S279</f>
        <v>7</v>
      </c>
      <c r="R30" s="83">
        <f>'Bureau de vote'!T279</f>
        <v>0</v>
      </c>
      <c r="S30" s="23">
        <f>'Bureau de vote'!U279</f>
        <v>7</v>
      </c>
      <c r="T30" s="90">
        <f>'Bureau de vote'!V279</f>
        <v>0</v>
      </c>
      <c r="U30" s="83">
        <f>'Bureau de vote'!W279</f>
        <v>5</v>
      </c>
      <c r="V30" s="83">
        <f>'Bureau de vote'!X279</f>
        <v>0</v>
      </c>
      <c r="W30" s="23">
        <f>'Bureau de vote'!Y279</f>
        <v>3</v>
      </c>
      <c r="X30" s="90">
        <f>'Bureau de vote'!Z279</f>
        <v>0</v>
      </c>
      <c r="Y30" s="83">
        <f>'Bureau de vote'!AA279</f>
        <v>2</v>
      </c>
      <c r="Z30" s="83">
        <f>'Bureau de vote'!AB279</f>
        <v>0</v>
      </c>
      <c r="AA30" s="23">
        <f>'Bureau de vote'!AC279</f>
        <v>34</v>
      </c>
      <c r="AB30" s="90">
        <f>'Bureau de vote'!AD279</f>
        <v>0</v>
      </c>
      <c r="AC30" s="83">
        <f>'Bureau de vote'!AE279</f>
        <v>13</v>
      </c>
      <c r="AD30" s="83">
        <f>'Bureau de vote'!AF279</f>
        <v>0</v>
      </c>
      <c r="AE30" s="23">
        <f>'Bureau de vote'!AG279</f>
        <v>174</v>
      </c>
      <c r="AF30" s="90">
        <f>'Bureau de vote'!AH279</f>
        <v>0</v>
      </c>
    </row>
    <row r="31" spans="1:32" x14ac:dyDescent="0.15">
      <c r="A31" s="23" t="str">
        <f>'Bureau de vote'!C280</f>
        <v>Hakahetau</v>
      </c>
      <c r="B31" s="83">
        <f>'Bureau de vote'!D280</f>
        <v>2</v>
      </c>
      <c r="C31" s="83">
        <f>'Bureau de vote'!E280</f>
        <v>147</v>
      </c>
      <c r="D31" s="83">
        <f>'Bureau de vote'!F280</f>
        <v>77</v>
      </c>
      <c r="E31" s="83">
        <f>'Bureau de vote'!G280</f>
        <v>70</v>
      </c>
      <c r="F31" s="192">
        <f>'Bureau de vote'!H280</f>
        <v>47.62</v>
      </c>
      <c r="G31" s="83">
        <f>'Bureau de vote'!I280</f>
        <v>2</v>
      </c>
      <c r="H31" s="192">
        <f>'Bureau de vote'!J280</f>
        <v>0</v>
      </c>
      <c r="I31" s="83">
        <f>'Bureau de vote'!K280</f>
        <v>1</v>
      </c>
      <c r="J31" s="83">
        <f>'Bureau de vote'!L280</f>
        <v>67</v>
      </c>
      <c r="K31" s="23">
        <f>'Bureau de vote'!M280</f>
        <v>3</v>
      </c>
      <c r="L31" s="90">
        <f>'Bureau de vote'!N280</f>
        <v>0</v>
      </c>
      <c r="M31" s="83">
        <f>'Bureau de vote'!O280</f>
        <v>23</v>
      </c>
      <c r="N31" s="83">
        <f>'Bureau de vote'!P280</f>
        <v>0</v>
      </c>
      <c r="O31" s="23">
        <f>'Bureau de vote'!Q280</f>
        <v>8</v>
      </c>
      <c r="P31" s="90">
        <f>'Bureau de vote'!R280</f>
        <v>0</v>
      </c>
      <c r="Q31" s="83">
        <f>'Bureau de vote'!S280</f>
        <v>1</v>
      </c>
      <c r="R31" s="83">
        <f>'Bureau de vote'!T280</f>
        <v>0</v>
      </c>
      <c r="S31" s="23">
        <f>'Bureau de vote'!U280</f>
        <v>3</v>
      </c>
      <c r="T31" s="90">
        <f>'Bureau de vote'!V280</f>
        <v>0</v>
      </c>
      <c r="U31" s="83">
        <f>'Bureau de vote'!W280</f>
        <v>1</v>
      </c>
      <c r="V31" s="83">
        <f>'Bureau de vote'!X280</f>
        <v>0</v>
      </c>
      <c r="W31" s="23">
        <f>'Bureau de vote'!Y280</f>
        <v>0</v>
      </c>
      <c r="X31" s="90">
        <f>'Bureau de vote'!Z280</f>
        <v>0</v>
      </c>
      <c r="Y31" s="83">
        <f>'Bureau de vote'!AA280</f>
        <v>0</v>
      </c>
      <c r="Z31" s="83">
        <f>'Bureau de vote'!AB280</f>
        <v>0</v>
      </c>
      <c r="AA31" s="23">
        <f>'Bureau de vote'!AC280</f>
        <v>11</v>
      </c>
      <c r="AB31" s="90">
        <f>'Bureau de vote'!AD280</f>
        <v>0</v>
      </c>
      <c r="AC31" s="83">
        <f>'Bureau de vote'!AE280</f>
        <v>1</v>
      </c>
      <c r="AD31" s="83">
        <f>'Bureau de vote'!AF280</f>
        <v>0</v>
      </c>
      <c r="AE31" s="23">
        <f>'Bureau de vote'!AG280</f>
        <v>16</v>
      </c>
      <c r="AF31" s="90">
        <f>'Bureau de vote'!AH280</f>
        <v>0</v>
      </c>
    </row>
    <row r="32" spans="1:32" x14ac:dyDescent="0.15">
      <c r="A32" s="23" t="str">
        <f>'Bureau de vote'!C281</f>
        <v>Hahakuti</v>
      </c>
      <c r="B32" s="83">
        <f>'Bureau de vote'!D281</f>
        <v>3</v>
      </c>
      <c r="C32" s="83">
        <f>'Bureau de vote'!E281</f>
        <v>132</v>
      </c>
      <c r="D32" s="83">
        <f>'Bureau de vote'!F281</f>
        <v>78</v>
      </c>
      <c r="E32" s="83">
        <f>'Bureau de vote'!G281</f>
        <v>54</v>
      </c>
      <c r="F32" s="192">
        <f>'Bureau de vote'!H281</f>
        <v>40.9</v>
      </c>
      <c r="G32" s="83">
        <f>'Bureau de vote'!I281</f>
        <v>0</v>
      </c>
      <c r="H32" s="192">
        <f>'Bureau de vote'!J281</f>
        <v>0</v>
      </c>
      <c r="I32" s="83">
        <f>'Bureau de vote'!K281</f>
        <v>0</v>
      </c>
      <c r="J32" s="83">
        <f>'Bureau de vote'!L281</f>
        <v>54</v>
      </c>
      <c r="K32" s="23">
        <f>'Bureau de vote'!M281</f>
        <v>0</v>
      </c>
      <c r="L32" s="90">
        <f>'Bureau de vote'!N281</f>
        <v>0</v>
      </c>
      <c r="M32" s="83">
        <f>'Bureau de vote'!O281</f>
        <v>27</v>
      </c>
      <c r="N32" s="83">
        <f>'Bureau de vote'!P281</f>
        <v>0</v>
      </c>
      <c r="O32" s="23">
        <f>'Bureau de vote'!Q281</f>
        <v>2</v>
      </c>
      <c r="P32" s="90">
        <f>'Bureau de vote'!R281</f>
        <v>0</v>
      </c>
      <c r="Q32" s="83">
        <f>'Bureau de vote'!S281</f>
        <v>2</v>
      </c>
      <c r="R32" s="83">
        <f>'Bureau de vote'!T281</f>
        <v>0</v>
      </c>
      <c r="S32" s="23">
        <f>'Bureau de vote'!U281</f>
        <v>0</v>
      </c>
      <c r="T32" s="90">
        <f>'Bureau de vote'!V281</f>
        <v>0</v>
      </c>
      <c r="U32" s="83">
        <f>'Bureau de vote'!W281</f>
        <v>1</v>
      </c>
      <c r="V32" s="83">
        <f>'Bureau de vote'!X281</f>
        <v>0</v>
      </c>
      <c r="W32" s="23">
        <f>'Bureau de vote'!Y281</f>
        <v>0</v>
      </c>
      <c r="X32" s="90">
        <f>'Bureau de vote'!Z281</f>
        <v>0</v>
      </c>
      <c r="Y32" s="83">
        <f>'Bureau de vote'!AA281</f>
        <v>0</v>
      </c>
      <c r="Z32" s="83">
        <f>'Bureau de vote'!AB281</f>
        <v>0</v>
      </c>
      <c r="AA32" s="23">
        <f>'Bureau de vote'!AC281</f>
        <v>2</v>
      </c>
      <c r="AB32" s="90">
        <f>'Bureau de vote'!AD281</f>
        <v>0</v>
      </c>
      <c r="AC32" s="83">
        <f>'Bureau de vote'!AE281</f>
        <v>1</v>
      </c>
      <c r="AD32" s="83">
        <f>'Bureau de vote'!AF281</f>
        <v>0</v>
      </c>
      <c r="AE32" s="23">
        <f>'Bureau de vote'!AG281</f>
        <v>19</v>
      </c>
      <c r="AF32" s="90">
        <f>'Bureau de vote'!AH281</f>
        <v>0</v>
      </c>
    </row>
    <row r="33" spans="1:32" x14ac:dyDescent="0.15">
      <c r="A33" s="23" t="str">
        <f>'Bureau de vote'!C282</f>
        <v>Hakamaii</v>
      </c>
      <c r="B33" s="83">
        <f>'Bureau de vote'!D282</f>
        <v>4</v>
      </c>
      <c r="C33" s="83">
        <f>'Bureau de vote'!E282</f>
        <v>132</v>
      </c>
      <c r="D33" s="83">
        <f>'Bureau de vote'!F282</f>
        <v>57</v>
      </c>
      <c r="E33" s="83">
        <f>'Bureau de vote'!G282</f>
        <v>75</v>
      </c>
      <c r="F33" s="192">
        <f>'Bureau de vote'!H282</f>
        <v>56.82</v>
      </c>
      <c r="G33" s="83">
        <f>'Bureau de vote'!I282</f>
        <v>0</v>
      </c>
      <c r="H33" s="192">
        <f>'Bureau de vote'!J282</f>
        <v>0</v>
      </c>
      <c r="I33" s="83">
        <f>'Bureau de vote'!K282</f>
        <v>0</v>
      </c>
      <c r="J33" s="83">
        <f>'Bureau de vote'!L282</f>
        <v>75</v>
      </c>
      <c r="K33" s="23">
        <f>'Bureau de vote'!M282</f>
        <v>1</v>
      </c>
      <c r="L33" s="90">
        <f>'Bureau de vote'!N282</f>
        <v>0</v>
      </c>
      <c r="M33" s="83">
        <f>'Bureau de vote'!O282</f>
        <v>35</v>
      </c>
      <c r="N33" s="83">
        <f>'Bureau de vote'!P282</f>
        <v>0</v>
      </c>
      <c r="O33" s="23">
        <f>'Bureau de vote'!Q282</f>
        <v>7</v>
      </c>
      <c r="P33" s="90">
        <f>'Bureau de vote'!R282</f>
        <v>0</v>
      </c>
      <c r="Q33" s="83">
        <f>'Bureau de vote'!S282</f>
        <v>0</v>
      </c>
      <c r="R33" s="83">
        <f>'Bureau de vote'!T282</f>
        <v>0</v>
      </c>
      <c r="S33" s="23">
        <f>'Bureau de vote'!U282</f>
        <v>2</v>
      </c>
      <c r="T33" s="90">
        <f>'Bureau de vote'!V282</f>
        <v>0</v>
      </c>
      <c r="U33" s="83">
        <f>'Bureau de vote'!W282</f>
        <v>0</v>
      </c>
      <c r="V33" s="83">
        <f>'Bureau de vote'!X282</f>
        <v>0</v>
      </c>
      <c r="W33" s="23">
        <f>'Bureau de vote'!Y282</f>
        <v>0</v>
      </c>
      <c r="X33" s="90">
        <f>'Bureau de vote'!Z282</f>
        <v>0</v>
      </c>
      <c r="Y33" s="83">
        <f>'Bureau de vote'!AA282</f>
        <v>0</v>
      </c>
      <c r="Z33" s="83">
        <f>'Bureau de vote'!AB282</f>
        <v>0</v>
      </c>
      <c r="AA33" s="23">
        <f>'Bureau de vote'!AC282</f>
        <v>1</v>
      </c>
      <c r="AB33" s="90">
        <f>'Bureau de vote'!AD282</f>
        <v>0</v>
      </c>
      <c r="AC33" s="83">
        <f>'Bureau de vote'!AE282</f>
        <v>0</v>
      </c>
      <c r="AD33" s="83">
        <f>'Bureau de vote'!AF282</f>
        <v>0</v>
      </c>
      <c r="AE33" s="23">
        <f>'Bureau de vote'!AG282</f>
        <v>29</v>
      </c>
      <c r="AF33" s="90">
        <f>'Bureau de vote'!AH282</f>
        <v>0</v>
      </c>
    </row>
    <row r="34" spans="1:32" x14ac:dyDescent="0.15">
      <c r="A34" s="23" t="str">
        <f>'Bureau de vote'!C283</f>
        <v>Hakatao</v>
      </c>
      <c r="B34" s="83">
        <f>'Bureau de vote'!D283</f>
        <v>5</v>
      </c>
      <c r="C34" s="83">
        <f>'Bureau de vote'!E283</f>
        <v>128</v>
      </c>
      <c r="D34" s="83">
        <f>'Bureau de vote'!F283</f>
        <v>66</v>
      </c>
      <c r="E34" s="83">
        <f>'Bureau de vote'!G283</f>
        <v>62</v>
      </c>
      <c r="F34" s="192">
        <f>'Bureau de vote'!H283</f>
        <v>48.43</v>
      </c>
      <c r="G34" s="83">
        <f>'Bureau de vote'!I283</f>
        <v>0</v>
      </c>
      <c r="H34" s="192">
        <f>'Bureau de vote'!J283</f>
        <v>0</v>
      </c>
      <c r="I34" s="83">
        <f>'Bureau de vote'!K283</f>
        <v>0</v>
      </c>
      <c r="J34" s="83">
        <f>'Bureau de vote'!L283</f>
        <v>62</v>
      </c>
      <c r="K34" s="23">
        <f>'Bureau de vote'!M283</f>
        <v>1</v>
      </c>
      <c r="L34" s="90">
        <f>'Bureau de vote'!N283</f>
        <v>0</v>
      </c>
      <c r="M34" s="83">
        <f>'Bureau de vote'!O283</f>
        <v>22</v>
      </c>
      <c r="N34" s="83">
        <f>'Bureau de vote'!P283</f>
        <v>0</v>
      </c>
      <c r="O34" s="23">
        <f>'Bureau de vote'!Q283</f>
        <v>11</v>
      </c>
      <c r="P34" s="90">
        <f>'Bureau de vote'!R283</f>
        <v>0</v>
      </c>
      <c r="Q34" s="83">
        <f>'Bureau de vote'!S283</f>
        <v>2</v>
      </c>
      <c r="R34" s="83">
        <f>'Bureau de vote'!T283</f>
        <v>0</v>
      </c>
      <c r="S34" s="23">
        <f>'Bureau de vote'!U283</f>
        <v>1</v>
      </c>
      <c r="T34" s="90">
        <f>'Bureau de vote'!V283</f>
        <v>0</v>
      </c>
      <c r="U34" s="83">
        <f>'Bureau de vote'!W283</f>
        <v>1</v>
      </c>
      <c r="V34" s="83">
        <f>'Bureau de vote'!X283</f>
        <v>0</v>
      </c>
      <c r="W34" s="23">
        <f>'Bureau de vote'!Y283</f>
        <v>0</v>
      </c>
      <c r="X34" s="90">
        <f>'Bureau de vote'!Z283</f>
        <v>0</v>
      </c>
      <c r="Y34" s="83">
        <f>'Bureau de vote'!AA283</f>
        <v>0</v>
      </c>
      <c r="Z34" s="83">
        <f>'Bureau de vote'!AB283</f>
        <v>0</v>
      </c>
      <c r="AA34" s="23">
        <f>'Bureau de vote'!AC283</f>
        <v>1</v>
      </c>
      <c r="AB34" s="90">
        <f>'Bureau de vote'!AD283</f>
        <v>0</v>
      </c>
      <c r="AC34" s="83">
        <f>'Bureau de vote'!AE283</f>
        <v>0</v>
      </c>
      <c r="AD34" s="83">
        <f>'Bureau de vote'!AF283</f>
        <v>0</v>
      </c>
      <c r="AE34" s="23">
        <f>'Bureau de vote'!AG283</f>
        <v>23</v>
      </c>
      <c r="AF34" s="90">
        <f>'Bureau de vote'!AH283</f>
        <v>0</v>
      </c>
    </row>
    <row r="35" spans="1:32" ht="14" thickBot="1" x14ac:dyDescent="0.2">
      <c r="A35" s="130" t="str">
        <f>'Bureau de vote'!C284</f>
        <v>Hohoi</v>
      </c>
      <c r="B35" s="133">
        <f>'Bureau de vote'!D284</f>
        <v>6</v>
      </c>
      <c r="C35" s="133">
        <f>'Bureau de vote'!E284</f>
        <v>70</v>
      </c>
      <c r="D35" s="133">
        <f>'Bureau de vote'!F284</f>
        <v>30</v>
      </c>
      <c r="E35" s="133">
        <f>'Bureau de vote'!G284</f>
        <v>40</v>
      </c>
      <c r="F35" s="196">
        <f>'Bureau de vote'!H284</f>
        <v>57.14</v>
      </c>
      <c r="G35" s="133">
        <f>'Bureau de vote'!I284</f>
        <v>2</v>
      </c>
      <c r="H35" s="196">
        <f>'Bureau de vote'!J284</f>
        <v>0</v>
      </c>
      <c r="I35" s="133">
        <f>'Bureau de vote'!K284</f>
        <v>0</v>
      </c>
      <c r="J35" s="133">
        <f>'Bureau de vote'!L284</f>
        <v>38</v>
      </c>
      <c r="K35" s="130">
        <f>'Bureau de vote'!M284</f>
        <v>1</v>
      </c>
      <c r="L35" s="131">
        <f>'Bureau de vote'!N284</f>
        <v>0</v>
      </c>
      <c r="M35" s="133">
        <f>'Bureau de vote'!O284</f>
        <v>15</v>
      </c>
      <c r="N35" s="133">
        <f>'Bureau de vote'!P284</f>
        <v>0</v>
      </c>
      <c r="O35" s="130">
        <f>'Bureau de vote'!Q284</f>
        <v>4</v>
      </c>
      <c r="P35" s="131">
        <f>'Bureau de vote'!R284</f>
        <v>0</v>
      </c>
      <c r="Q35" s="133">
        <f>'Bureau de vote'!S284</f>
        <v>0</v>
      </c>
      <c r="R35" s="133">
        <f>'Bureau de vote'!T284</f>
        <v>0</v>
      </c>
      <c r="S35" s="130">
        <f>'Bureau de vote'!U284</f>
        <v>3</v>
      </c>
      <c r="T35" s="131">
        <f>'Bureau de vote'!V284</f>
        <v>0</v>
      </c>
      <c r="U35" s="133">
        <f>'Bureau de vote'!W284</f>
        <v>4</v>
      </c>
      <c r="V35" s="133">
        <f>'Bureau de vote'!X284</f>
        <v>0</v>
      </c>
      <c r="W35" s="130">
        <f>'Bureau de vote'!Y284</f>
        <v>0</v>
      </c>
      <c r="X35" s="131">
        <f>'Bureau de vote'!Z284</f>
        <v>0</v>
      </c>
      <c r="Y35" s="133">
        <f>'Bureau de vote'!AA284</f>
        <v>0</v>
      </c>
      <c r="Z35" s="133">
        <f>'Bureau de vote'!AB284</f>
        <v>0</v>
      </c>
      <c r="AA35" s="130">
        <f>'Bureau de vote'!AC284</f>
        <v>0</v>
      </c>
      <c r="AB35" s="131">
        <f>'Bureau de vote'!AD284</f>
        <v>0</v>
      </c>
      <c r="AC35" s="133">
        <f>'Bureau de vote'!AE284</f>
        <v>1</v>
      </c>
      <c r="AD35" s="133">
        <f>'Bureau de vote'!AF284</f>
        <v>0</v>
      </c>
      <c r="AE35" s="130">
        <f>'Bureau de vote'!AG284</f>
        <v>11</v>
      </c>
      <c r="AF35" s="131">
        <f>'Bureau de vote'!AH284</f>
        <v>0</v>
      </c>
    </row>
    <row r="36" spans="1:32" ht="14" thickBot="1" x14ac:dyDescent="0.2"/>
    <row r="37" spans="1:32" s="51" customFormat="1" ht="28" x14ac:dyDescent="0.15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1" t="str">
        <f>'Archipel - IDV'!K140</f>
        <v>Nicolas</v>
      </c>
      <c r="L37" s="162" t="str">
        <f>'Archipel - IDV'!L140</f>
        <v>DUPONT-AIGAN</v>
      </c>
      <c r="M37" s="161" t="str">
        <f>'Archipel - IDV'!M140</f>
        <v>Marine</v>
      </c>
      <c r="N37" s="162" t="str">
        <f>'Archipel - IDV'!N140</f>
        <v>LE PEN</v>
      </c>
      <c r="O37" s="161" t="str">
        <f>'Archipel - IDV'!O140</f>
        <v>Emmanuel</v>
      </c>
      <c r="P37" s="162" t="str">
        <f>'Archipel - IDV'!P140</f>
        <v>MACRON</v>
      </c>
      <c r="Q37" s="161" t="str">
        <f>'Archipel - IDV'!Q140</f>
        <v>Benoît</v>
      </c>
      <c r="R37" s="162" t="str">
        <f>'Archipel - IDV'!R140</f>
        <v>HAMON</v>
      </c>
      <c r="S37" s="161" t="str">
        <f>'Archipel - IDV'!S140</f>
        <v>Nathalie</v>
      </c>
      <c r="T37" s="162" t="str">
        <f>'Archipel - IDV'!T140</f>
        <v>ARTHAUD</v>
      </c>
      <c r="U37" s="161" t="str">
        <f>'Archipel - IDV'!U140</f>
        <v>Philippe</v>
      </c>
      <c r="V37" s="162" t="str">
        <f>'Archipel - IDV'!V140</f>
        <v>POUTOU</v>
      </c>
      <c r="W37" s="161" t="str">
        <f>'Archipel - IDV'!W140</f>
        <v>Jacques</v>
      </c>
      <c r="X37" s="162" t="str">
        <f>'Archipel - IDV'!X140</f>
        <v>CHEMINADE</v>
      </c>
      <c r="Y37" s="161" t="str">
        <f>'Archipel - IDV'!Y140</f>
        <v>Jean</v>
      </c>
      <c r="Z37" s="162" t="str">
        <f>'Archipel - IDV'!Z140</f>
        <v>LASSALLE</v>
      </c>
      <c r="AA37" s="161" t="str">
        <f>'Archipel - IDV'!AA140</f>
        <v>Jean-Luc</v>
      </c>
      <c r="AB37" s="162" t="str">
        <f>'Archipel - IDV'!AB140</f>
        <v>MELENCHON</v>
      </c>
      <c r="AC37" s="161" t="str">
        <f>'Archipel - IDV'!AC140</f>
        <v>François</v>
      </c>
      <c r="AD37" s="162" t="str">
        <f>'Archipel - IDV'!AD140</f>
        <v>ASSELINEAU</v>
      </c>
      <c r="AE37" s="161" t="str">
        <f>'Archipel - IDV'!AE140</f>
        <v>François</v>
      </c>
      <c r="AF37" s="162" t="str">
        <f>'Archipel - IDV'!AF140</f>
        <v>FILLON</v>
      </c>
    </row>
    <row r="38" spans="1:32" s="51" customFormat="1" ht="29" thickBot="1" x14ac:dyDescent="0.2">
      <c r="A38" s="109" t="s">
        <v>124</v>
      </c>
      <c r="B38" s="109" t="s">
        <v>126</v>
      </c>
      <c r="C38" s="109" t="s">
        <v>112</v>
      </c>
      <c r="D38" s="109" t="s">
        <v>113</v>
      </c>
      <c r="E38" s="109" t="s">
        <v>114</v>
      </c>
      <c r="F38" s="109" t="s">
        <v>173</v>
      </c>
      <c r="G38" s="109" t="str">
        <f>'Archipel - IDV'!G141</f>
        <v>Blancs</v>
      </c>
      <c r="H38" s="109" t="str">
        <f>'Archipel - IDV'!H141</f>
        <v>% Blancs</v>
      </c>
      <c r="I38" s="109" t="str">
        <f>'Archipel - IDV'!I141</f>
        <v>Nuls</v>
      </c>
      <c r="J38" s="109" t="s">
        <v>115</v>
      </c>
      <c r="K38" s="156" t="s">
        <v>116</v>
      </c>
      <c r="L38" s="157" t="s">
        <v>117</v>
      </c>
      <c r="M38" s="156" t="s">
        <v>116</v>
      </c>
      <c r="N38" s="157" t="s">
        <v>117</v>
      </c>
      <c r="O38" s="156" t="s">
        <v>116</v>
      </c>
      <c r="P38" s="157" t="s">
        <v>117</v>
      </c>
      <c r="Q38" s="145" t="s">
        <v>116</v>
      </c>
      <c r="R38" s="146" t="s">
        <v>117</v>
      </c>
      <c r="S38" s="156" t="s">
        <v>116</v>
      </c>
      <c r="T38" s="157" t="s">
        <v>117</v>
      </c>
      <c r="U38" s="156" t="s">
        <v>116</v>
      </c>
      <c r="V38" s="157" t="s">
        <v>117</v>
      </c>
      <c r="W38" s="156" t="s">
        <v>116</v>
      </c>
      <c r="X38" s="157" t="s">
        <v>117</v>
      </c>
      <c r="Y38" s="156" t="s">
        <v>116</v>
      </c>
      <c r="Z38" s="157" t="s">
        <v>117</v>
      </c>
      <c r="AA38" s="156" t="s">
        <v>116</v>
      </c>
      <c r="AB38" s="157" t="s">
        <v>117</v>
      </c>
      <c r="AC38" s="156" t="s">
        <v>116</v>
      </c>
      <c r="AD38" s="157" t="s">
        <v>117</v>
      </c>
      <c r="AE38" s="156" t="s">
        <v>116</v>
      </c>
      <c r="AF38" s="157" t="s">
        <v>117</v>
      </c>
    </row>
    <row r="39" spans="1:32" ht="14" thickBot="1" x14ac:dyDescent="0.2">
      <c r="A39" s="11" t="s">
        <v>179</v>
      </c>
      <c r="B39" s="12">
        <f>COUNTA(B5:B35)</f>
        <v>25</v>
      </c>
      <c r="C39" s="12">
        <f>SUM(C5,C8,C15,C21,C26,C29)</f>
        <v>7380</v>
      </c>
      <c r="D39" s="12">
        <f>SUM(D5,D8,D15,D21,D26,D29)</f>
        <v>3927</v>
      </c>
      <c r="E39" s="12">
        <f>SUM(E5,E8,E15,E21,E26,E29)</f>
        <v>3453</v>
      </c>
      <c r="F39" s="19">
        <f>E39/C39</f>
        <v>0.46788617886178863</v>
      </c>
      <c r="G39" s="119">
        <f>SUM(G5,G8,G15,G21,G26,G29)</f>
        <v>34</v>
      </c>
      <c r="H39" s="139">
        <f>G39/C39</f>
        <v>4.607046070460705E-3</v>
      </c>
      <c r="I39" s="12">
        <f>SUM(I5,I8,I15,I21,I26,I29)</f>
        <v>80</v>
      </c>
      <c r="J39" s="12">
        <f>SUM(J5,J8,J15,J21,J26,J29)</f>
        <v>3339</v>
      </c>
      <c r="K39" s="11">
        <f>SUM(K5,K8,K15,K21,K26,K29)</f>
        <v>61</v>
      </c>
      <c r="L39" s="22">
        <f>K39/$J39</f>
        <v>1.8268942797244683E-2</v>
      </c>
      <c r="M39" s="11">
        <f t="shared" ref="M39" si="0">SUM(M5,M8,M15,M21,M26,M29)</f>
        <v>1105</v>
      </c>
      <c r="N39" s="22">
        <f t="shared" ref="N39" si="1">M39/$J39</f>
        <v>0.33093740640910452</v>
      </c>
      <c r="O39" s="11">
        <f t="shared" ref="O39" si="2">SUM(O5,O8,O15,O21,O26,O29)</f>
        <v>300</v>
      </c>
      <c r="P39" s="22">
        <f t="shared" ref="P39" si="3">O39/$J39</f>
        <v>8.9847259658580411E-2</v>
      </c>
      <c r="Q39" s="12">
        <f t="shared" ref="Q39" si="4">SUM(Q5,Q8,Q15,Q21,Q26,Q29)</f>
        <v>79</v>
      </c>
      <c r="R39" s="21">
        <f t="shared" ref="R39" si="5">Q39/$J39</f>
        <v>2.3659778376759508E-2</v>
      </c>
      <c r="S39" s="11">
        <f t="shared" ref="S39" si="6">SUM(S5,S8,S15,S21,S26,S29)</f>
        <v>43</v>
      </c>
      <c r="T39" s="22">
        <f t="shared" ref="T39" si="7">S39/$J39</f>
        <v>1.287810721772986E-2</v>
      </c>
      <c r="U39" s="11">
        <f t="shared" ref="U39" si="8">SUM(U5,U8,U15,U21,U26,U29)</f>
        <v>37</v>
      </c>
      <c r="V39" s="22">
        <f t="shared" ref="V39" si="9">U39/$J39</f>
        <v>1.1081162024558252E-2</v>
      </c>
      <c r="W39" s="11">
        <f t="shared" ref="W39" si="10">SUM(W5,W8,W15,W21,W26,W29)</f>
        <v>9</v>
      </c>
      <c r="X39" s="22">
        <f t="shared" ref="X39" si="11">W39/$J39</f>
        <v>2.6954177897574125E-3</v>
      </c>
      <c r="Y39" s="11">
        <f>SUM(Y5,Y8,Y15,Y21,Y26,Y29)</f>
        <v>20</v>
      </c>
      <c r="Z39" s="22">
        <f t="shared" ref="Z39" si="12">Y39/$J39</f>
        <v>5.9898173105720279E-3</v>
      </c>
      <c r="AA39" s="11">
        <f t="shared" ref="AA39" si="13">SUM(AA5,AA8,AA15,AA21,AA26,AA29)</f>
        <v>196</v>
      </c>
      <c r="AB39" s="22">
        <f t="shared" ref="AB39" si="14">AA39/$J39</f>
        <v>5.8700209643605873E-2</v>
      </c>
      <c r="AC39" s="11">
        <f t="shared" ref="AC39" si="15">SUM(AC5,AC8,AC15,AC21,AC26,AC29)</f>
        <v>43</v>
      </c>
      <c r="AD39" s="22">
        <f t="shared" ref="AD39" si="16">AC39/$J39</f>
        <v>1.287810721772986E-2</v>
      </c>
      <c r="AE39" s="11">
        <f t="shared" ref="AE39" si="17">SUM(AE5,AE8,AE15,AE21,AE26,AE29)</f>
        <v>1447</v>
      </c>
      <c r="AF39" s="22">
        <f t="shared" ref="AF39" si="18">AE39/$J39</f>
        <v>0.4333632824198862</v>
      </c>
    </row>
    <row r="40" spans="1:32" ht="14" thickBo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4" thickBot="1" x14ac:dyDescent="0.2"/>
    <row r="42" spans="1:32" s="51" customFormat="1" ht="28" x14ac:dyDescent="0.15">
      <c r="K42" s="163" t="str">
        <f>'Bureau de vote'!M291</f>
        <v>Nicolas</v>
      </c>
      <c r="L42" s="164" t="str">
        <f>'Bureau de vote'!N291</f>
        <v>DUPONT-AIGAN</v>
      </c>
      <c r="M42" s="163" t="str">
        <f>'Bureau de vote'!O291</f>
        <v>Marine</v>
      </c>
      <c r="N42" s="164" t="str">
        <f>'Bureau de vote'!P291</f>
        <v>LE PEN</v>
      </c>
      <c r="O42" s="163" t="str">
        <f>'Bureau de vote'!Q291</f>
        <v>Emmanuel</v>
      </c>
      <c r="P42" s="164" t="str">
        <f>'Bureau de vote'!R291</f>
        <v>MACRON</v>
      </c>
      <c r="Q42" s="163" t="str">
        <f>'Bureau de vote'!S291</f>
        <v>Benoît</v>
      </c>
      <c r="R42" s="164" t="str">
        <f>'Bureau de vote'!T291</f>
        <v>HAMON</v>
      </c>
      <c r="S42" s="163" t="str">
        <f>'Bureau de vote'!U291</f>
        <v>Nathalie</v>
      </c>
      <c r="T42" s="164" t="str">
        <f>'Bureau de vote'!V291</f>
        <v>ARTHAUD</v>
      </c>
      <c r="U42" s="163" t="str">
        <f>'Bureau de vote'!W291</f>
        <v>Philippe</v>
      </c>
      <c r="V42" s="164" t="str">
        <f>'Bureau de vote'!X291</f>
        <v>POUTOU</v>
      </c>
      <c r="W42" s="163" t="str">
        <f>'Bureau de vote'!Y291</f>
        <v>Jacques</v>
      </c>
      <c r="X42" s="164" t="str">
        <f>'Bureau de vote'!Z291</f>
        <v>CHEMINADE</v>
      </c>
      <c r="Y42" s="163" t="str">
        <f>'Bureau de vote'!AA291</f>
        <v>Jean</v>
      </c>
      <c r="Z42" s="165" t="str">
        <f>'Bureau de vote'!AB291</f>
        <v>LASSALLE</v>
      </c>
      <c r="AA42" s="163" t="str">
        <f>'Bureau de vote'!AC291</f>
        <v>Jean-Luc</v>
      </c>
      <c r="AB42" s="164" t="str">
        <f>'Bureau de vote'!AD291</f>
        <v>MELENCHON</v>
      </c>
      <c r="AC42" s="163" t="str">
        <f>'Bureau de vote'!AE291</f>
        <v>François</v>
      </c>
      <c r="AD42" s="164" t="str">
        <f>'Bureau de vote'!AF291</f>
        <v>ASSELINEAU</v>
      </c>
      <c r="AE42" s="165" t="str">
        <f>'Bureau de vote'!AG291</f>
        <v>François</v>
      </c>
      <c r="AF42" s="164" t="str">
        <f>'Bureau de vote'!AH291</f>
        <v>FILLON</v>
      </c>
    </row>
    <row r="43" spans="1:32" s="51" customFormat="1" ht="29" thickBot="1" x14ac:dyDescent="0.2">
      <c r="A43" s="34" t="str">
        <f>'Bureau de vote'!C292</f>
        <v>TOTAL</v>
      </c>
      <c r="B43" s="34" t="str">
        <f>'Bureau de vote'!D292</f>
        <v>Nbr bureau de vote</v>
      </c>
      <c r="C43" s="34" t="str">
        <f>'Bureau de vote'!E292</f>
        <v>Inscrits</v>
      </c>
      <c r="D43" s="34" t="str">
        <f>'Bureau de vote'!F292</f>
        <v>Abst</v>
      </c>
      <c r="E43" s="34" t="str">
        <f>'Bureau de vote'!G292</f>
        <v>Votants</v>
      </c>
      <c r="F43" s="34" t="str">
        <f>'Bureau de vote'!H292</f>
        <v>% Particip.</v>
      </c>
      <c r="G43" s="34" t="str">
        <f>'Bureau de vote'!I292</f>
        <v>Blancs</v>
      </c>
      <c r="H43" s="34" t="str">
        <f>'Bureau de vote'!J292</f>
        <v>% Blancs</v>
      </c>
      <c r="I43" s="34" t="str">
        <f>'Bureau de vote'!K292</f>
        <v>Nuls</v>
      </c>
      <c r="J43" s="34" t="str">
        <f>'Bureau de vote'!L292</f>
        <v>Exprimés</v>
      </c>
      <c r="K43" s="142" t="str">
        <f>'Bureau de vote'!M292</f>
        <v>Voix</v>
      </c>
      <c r="L43" s="143" t="str">
        <f>'Bureau de vote'!N292</f>
        <v>% Voix/Exp</v>
      </c>
      <c r="M43" s="49" t="str">
        <f>'Bureau de vote'!O292</f>
        <v>Voix</v>
      </c>
      <c r="N43" s="50" t="str">
        <f>'Bureau de vote'!P292</f>
        <v>% Voix/Exp</v>
      </c>
      <c r="O43" s="142" t="str">
        <f>'Bureau de vote'!Q292</f>
        <v>Voix</v>
      </c>
      <c r="P43" s="143" t="str">
        <f>'Bureau de vote'!R292</f>
        <v>% Voix/Exp</v>
      </c>
      <c r="Q43" s="142" t="str">
        <f>'Bureau de vote'!S292</f>
        <v>Voix</v>
      </c>
      <c r="R43" s="143" t="str">
        <f>'Bureau de vote'!T292</f>
        <v>% Voix/Exp</v>
      </c>
      <c r="S43" s="142" t="str">
        <f>'Bureau de vote'!U292</f>
        <v>Voix</v>
      </c>
      <c r="T43" s="143" t="str">
        <f>'Bureau de vote'!V292</f>
        <v>% Voix/Exp</v>
      </c>
      <c r="U43" s="142" t="str">
        <f>'Bureau de vote'!W292</f>
        <v>Voix</v>
      </c>
      <c r="V43" s="143" t="str">
        <f>'Bureau de vote'!X292</f>
        <v>% Voix/Exp</v>
      </c>
      <c r="W43" s="142" t="str">
        <f>'Bureau de vote'!Y292</f>
        <v>Voix</v>
      </c>
      <c r="X43" s="143" t="str">
        <f>'Bureau de vote'!Z292</f>
        <v>% Voix/Exp</v>
      </c>
      <c r="Y43" s="142" t="str">
        <f>'Bureau de vote'!AA292</f>
        <v>Voix</v>
      </c>
      <c r="Z43" s="52" t="str">
        <f>'Bureau de vote'!AB292</f>
        <v>% Voix/Exp</v>
      </c>
      <c r="AA43" s="49" t="str">
        <f>'Bureau de vote'!AC292</f>
        <v>Voix</v>
      </c>
      <c r="AB43" s="50" t="str">
        <f>'Bureau de vote'!AD292</f>
        <v>% Voix/Exp</v>
      </c>
      <c r="AC43" s="142" t="str">
        <f>'Bureau de vote'!AE292</f>
        <v>Voix</v>
      </c>
      <c r="AD43" s="143" t="str">
        <f>'Bureau de vote'!AF292</f>
        <v>% Voix/Exp</v>
      </c>
      <c r="AE43" s="52" t="str">
        <f>'Bureau de vote'!AG292</f>
        <v>Voix</v>
      </c>
      <c r="AF43" s="143" t="str">
        <f>'Bureau de vote'!AH292</f>
        <v>% Voix/Exp</v>
      </c>
    </row>
    <row r="44" spans="1:32" s="152" customFormat="1" ht="27" thickBot="1" x14ac:dyDescent="0.2">
      <c r="A44" s="115" t="str">
        <f>'Bureau de vote'!C293</f>
        <v>POLYNÉSIE FRANÇAISE</v>
      </c>
      <c r="B44" s="150">
        <f>'Bureau de vote'!D293</f>
        <v>236</v>
      </c>
      <c r="C44" s="150">
        <f>'Bureau de vote'!E293</f>
        <v>203940</v>
      </c>
      <c r="D44" s="150">
        <f>'Bureau de vote'!F293</f>
        <v>124527</v>
      </c>
      <c r="E44" s="150">
        <f>'Bureau de vote'!G293</f>
        <v>79413</v>
      </c>
      <c r="F44" s="153">
        <f>'Bureau de vote'!H293</f>
        <v>0.3893939393939394</v>
      </c>
      <c r="G44" s="150">
        <f>'Bureau de vote'!I293</f>
        <v>1754</v>
      </c>
      <c r="H44" s="153">
        <f>'Bureau de vote'!J293</f>
        <v>8.6005687947435516E-3</v>
      </c>
      <c r="I44" s="150">
        <f>'Bureau de vote'!K293</f>
        <v>2038</v>
      </c>
      <c r="J44" s="150">
        <f>'Bureau de vote'!L293</f>
        <v>75621</v>
      </c>
      <c r="K44" s="115">
        <f>'Bureau de vote'!M293</f>
        <v>1767</v>
      </c>
      <c r="L44" s="222">
        <f>'Bureau de vote'!N293</f>
        <v>2.3366525171579323E-2</v>
      </c>
      <c r="M44" s="150">
        <f>'Bureau de vote'!O293</f>
        <v>24604</v>
      </c>
      <c r="N44" s="153">
        <f>'Bureau de vote'!P293</f>
        <v>0.3253593578503326</v>
      </c>
      <c r="O44" s="115">
        <f>'Bureau de vote'!Q293</f>
        <v>11119</v>
      </c>
      <c r="P44" s="222">
        <f>'Bureau de vote'!R293</f>
        <v>0.14703587627775352</v>
      </c>
      <c r="Q44" s="115">
        <f>'Bureau de vote'!S293</f>
        <v>2203</v>
      </c>
      <c r="R44" s="222">
        <f>'Bureau de vote'!T293</f>
        <v>2.9132119384826967E-2</v>
      </c>
      <c r="S44" s="115">
        <f>'Bureau de vote'!U293</f>
        <v>689</v>
      </c>
      <c r="T44" s="222">
        <f>'Bureau de vote'!V293</f>
        <v>9.1112257177239121E-3</v>
      </c>
      <c r="U44" s="115">
        <f>'Bureau de vote'!W293</f>
        <v>755</v>
      </c>
      <c r="V44" s="222">
        <f>'Bureau de vote'!X293</f>
        <v>9.9839991536742438E-3</v>
      </c>
      <c r="W44" s="115">
        <f>'Bureau de vote'!Y293</f>
        <v>201</v>
      </c>
      <c r="X44" s="222">
        <f>'Bureau de vote'!Z293</f>
        <v>2.6579918276669178E-3</v>
      </c>
      <c r="Y44" s="115">
        <f>'Bureau de vote'!AA293</f>
        <v>447</v>
      </c>
      <c r="Z44" s="222">
        <f>'Bureau de vote'!AB293</f>
        <v>5.9110564525726977E-3</v>
      </c>
      <c r="AA44" s="115">
        <f>'Bureau de vote'!AC293</f>
        <v>5952</v>
      </c>
      <c r="AB44" s="222">
        <f>'Bureau de vote'!AD293</f>
        <v>7.8708295314793508E-2</v>
      </c>
      <c r="AC44" s="115">
        <f>'Bureau de vote'!AE293</f>
        <v>1206</v>
      </c>
      <c r="AD44" s="222">
        <f>'Bureau de vote'!AF293</f>
        <v>1.5947950966001507E-2</v>
      </c>
      <c r="AE44" s="150">
        <f>'Bureau de vote'!AG293</f>
        <v>26679</v>
      </c>
      <c r="AF44" s="222">
        <f>'Bureau de vote'!AH293</f>
        <v>0.35279882572301346</v>
      </c>
    </row>
  </sheetData>
  <phoneticPr fontId="1" type="noConversion"/>
  <pageMargins left="0.17" right="0.75196850393700787" top="1" bottom="1" header="0.5" footer="0.5"/>
  <pageSetup paperSize="8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F150"/>
  <sheetViews>
    <sheetView topLeftCell="J122" zoomScale="83" zoomScaleNormal="80" zoomScalePageLayoutView="80" workbookViewId="0">
      <selection activeCell="S160" sqref="S160"/>
    </sheetView>
  </sheetViews>
  <sheetFormatPr baseColWidth="10" defaultRowHeight="13" x14ac:dyDescent="0.15"/>
  <cols>
    <col min="1" max="1" width="17" customWidth="1"/>
    <col min="2" max="2" width="15.1640625" customWidth="1"/>
    <col min="8" max="9" width="12.6640625" customWidth="1"/>
    <col min="11" max="11" width="9.5" customWidth="1"/>
    <col min="14" max="14" width="14.1640625" customWidth="1"/>
    <col min="24" max="24" width="11.6640625" customWidth="1"/>
    <col min="28" max="28" width="12.33203125" customWidth="1"/>
    <col min="30" max="30" width="12.1640625" customWidth="1"/>
  </cols>
  <sheetData>
    <row r="1" spans="1:32" ht="20" x14ac:dyDescent="0.2">
      <c r="A1" s="7" t="str">
        <f>'Bureau de vote'!C1</f>
        <v xml:space="preserve">PRÉSIDENTIELLE 1er tour </v>
      </c>
      <c r="C1" s="9" t="s">
        <v>122</v>
      </c>
    </row>
    <row r="2" spans="1:32" ht="14" thickBot="1" x14ac:dyDescent="0.2">
      <c r="A2" s="8" t="str">
        <f>'Bureau de vote'!C2</f>
        <v>samedi 22 avril 2017</v>
      </c>
    </row>
    <row r="3" spans="1:32" s="40" customFormat="1" ht="26" x14ac:dyDescent="0.15">
      <c r="A3" s="56">
        <f ca="1">NOW()</f>
        <v>41386.345671180556</v>
      </c>
      <c r="K3" s="35" t="str">
        <f>'Bureau de vote'!M3</f>
        <v>Nicolas</v>
      </c>
      <c r="L3" s="33" t="str">
        <f>'Bureau de vote'!N3</f>
        <v>DUPONT-AIGAN</v>
      </c>
      <c r="M3" s="35" t="str">
        <f>'Bureau de vote'!O3</f>
        <v>Marine</v>
      </c>
      <c r="N3" s="36" t="str">
        <f>'Bureau de vote'!P3</f>
        <v>LE PEN</v>
      </c>
      <c r="O3" s="35" t="str">
        <f>'Bureau de vote'!Q3</f>
        <v>Emmanuel</v>
      </c>
      <c r="P3" s="36" t="str">
        <f>'Bureau de vote'!R3</f>
        <v>MACRON</v>
      </c>
      <c r="Q3" s="35" t="str">
        <f>'Bureau de vote'!S3</f>
        <v>Benoît</v>
      </c>
      <c r="R3" s="174" t="str">
        <f>'Bureau de vote'!T3</f>
        <v>HAMON</v>
      </c>
      <c r="S3" s="35" t="str">
        <f>'Bureau de vote'!U3</f>
        <v>Nathalie</v>
      </c>
      <c r="T3" s="36" t="str">
        <f>'Bureau de vote'!V3</f>
        <v>ARTHAUD</v>
      </c>
      <c r="U3" s="174" t="str">
        <f>'Bureau de vote'!W3</f>
        <v>Philippe</v>
      </c>
      <c r="V3" s="36" t="str">
        <f>'Bureau de vote'!X3</f>
        <v>POUTOU</v>
      </c>
      <c r="W3" s="35" t="str">
        <f>'Bureau de vote'!Y3</f>
        <v>Jacques</v>
      </c>
      <c r="X3" s="36" t="str">
        <f>'Bureau de vote'!Z3</f>
        <v>CHEMINADE</v>
      </c>
      <c r="Y3" s="35" t="str">
        <f>'Bureau de vote'!AA3</f>
        <v>Jean</v>
      </c>
      <c r="Z3" s="36" t="str">
        <f>'Bureau de vote'!AB3</f>
        <v>LASSALLE</v>
      </c>
      <c r="AA3" s="35" t="str">
        <f>'Bureau de vote'!AC3</f>
        <v>Jean-Luc</v>
      </c>
      <c r="AB3" s="36" t="str">
        <f>'Bureau de vote'!AD3</f>
        <v>MELENCHON</v>
      </c>
      <c r="AC3" s="35" t="str">
        <f>'Bureau de vote'!AE3</f>
        <v>François</v>
      </c>
      <c r="AD3" s="36" t="str">
        <f>'Bureau de vote'!AF3</f>
        <v>ASSELINEAU</v>
      </c>
      <c r="AE3" s="35" t="str">
        <f>'Bureau de vote'!AG3</f>
        <v>François</v>
      </c>
      <c r="AF3" s="36" t="str">
        <f>'Bureau de vote'!AH3</f>
        <v>FILLON</v>
      </c>
    </row>
    <row r="4" spans="1:32" s="39" customFormat="1" ht="15" thickBot="1" x14ac:dyDescent="0.2">
      <c r="A4" s="28" t="s">
        <v>76</v>
      </c>
      <c r="B4" s="28" t="s">
        <v>77</v>
      </c>
      <c r="C4" s="28" t="s">
        <v>112</v>
      </c>
      <c r="D4" s="28" t="s">
        <v>113</v>
      </c>
      <c r="E4" s="28" t="s">
        <v>114</v>
      </c>
      <c r="F4" s="28" t="s">
        <v>78</v>
      </c>
      <c r="G4" s="28" t="str">
        <f>'Bureau de vote'!I4</f>
        <v>Blancs</v>
      </c>
      <c r="H4" s="28" t="str">
        <f>'Bureau de vote'!J4</f>
        <v>% Blancs</v>
      </c>
      <c r="I4" s="28" t="str">
        <f>'Bureau de vote'!K4</f>
        <v>Nuls</v>
      </c>
      <c r="J4" s="28" t="s">
        <v>115</v>
      </c>
      <c r="K4" s="105" t="str">
        <f>'Bureau de vote'!M4</f>
        <v>Voix</v>
      </c>
      <c r="L4" s="106" t="str">
        <f>'Bureau de vote'!N4</f>
        <v>% Voix/Exp</v>
      </c>
      <c r="M4" s="105" t="str">
        <f>'Bureau de vote'!O4</f>
        <v>Voix</v>
      </c>
      <c r="N4" s="106" t="str">
        <f>'Bureau de vote'!P4</f>
        <v>% Voix/Exp</v>
      </c>
      <c r="O4" s="105" t="str">
        <f>'Bureau de vote'!Q4</f>
        <v>Voix</v>
      </c>
      <c r="P4" s="106" t="str">
        <f>'Bureau de vote'!R4</f>
        <v>% Voix/Exp</v>
      </c>
      <c r="Q4" s="105" t="str">
        <f>'Bureau de vote'!S4</f>
        <v>Voix</v>
      </c>
      <c r="R4" s="175" t="str">
        <f>'Bureau de vote'!T4</f>
        <v>% Voix/Exp</v>
      </c>
      <c r="S4" s="105" t="str">
        <f>'Bureau de vote'!U4</f>
        <v>Voix</v>
      </c>
      <c r="T4" s="106" t="str">
        <f>'Bureau de vote'!V4</f>
        <v>% Voix/Exp</v>
      </c>
      <c r="U4" s="175" t="str">
        <f>'Bureau de vote'!W4</f>
        <v>Voix</v>
      </c>
      <c r="V4" s="106" t="str">
        <f>'Bureau de vote'!X4</f>
        <v>% Voix/Exp</v>
      </c>
      <c r="W4" s="105" t="str">
        <f>'Bureau de vote'!Y4</f>
        <v>Voix</v>
      </c>
      <c r="X4" s="106" t="str">
        <f>'Bureau de vote'!Z4</f>
        <v>% Voix/Exp</v>
      </c>
      <c r="Y4" s="105" t="str">
        <f>'Bureau de vote'!AA4</f>
        <v>Voix</v>
      </c>
      <c r="Z4" s="106" t="str">
        <f>'Bureau de vote'!AB4</f>
        <v>% Voix/Exp</v>
      </c>
      <c r="AA4" s="105" t="str">
        <f>'Bureau de vote'!AC4</f>
        <v>Voix</v>
      </c>
      <c r="AB4" s="106" t="str">
        <f>'Bureau de vote'!AD4</f>
        <v>% Voix/Exp</v>
      </c>
      <c r="AC4" s="105" t="str">
        <f>'Bureau de vote'!AE4</f>
        <v>Voix</v>
      </c>
      <c r="AD4" s="106" t="str">
        <f>'Bureau de vote'!AF4</f>
        <v>% Voix/Exp</v>
      </c>
      <c r="AE4" s="105" t="str">
        <f>'Bureau de vote'!AG4</f>
        <v>Voix</v>
      </c>
      <c r="AF4" s="106" t="str">
        <f>'Bureau de vote'!AH4</f>
        <v>% Voix/Exp</v>
      </c>
    </row>
    <row r="5" spans="1:32" x14ac:dyDescent="0.15">
      <c r="A5" s="167" t="str">
        <f>'Bureau de vote'!C5</f>
        <v>ANAA</v>
      </c>
      <c r="B5" s="169"/>
      <c r="C5" s="169">
        <f>'Bureau de vote'!E5</f>
        <v>663</v>
      </c>
      <c r="D5" s="169">
        <f>'Bureau de vote'!F5</f>
        <v>482</v>
      </c>
      <c r="E5" s="169">
        <f>'Bureau de vote'!G5</f>
        <v>181</v>
      </c>
      <c r="F5" s="170">
        <f>'Bureau de vote'!H5</f>
        <v>0.27300150829562592</v>
      </c>
      <c r="G5" s="169">
        <f>'Bureau de vote'!I5</f>
        <v>16</v>
      </c>
      <c r="H5" s="170">
        <f>'Bureau de vote'!J5</f>
        <v>2.4132730015082957E-2</v>
      </c>
      <c r="I5" s="169">
        <f>'Bureau de vote'!K5</f>
        <v>1</v>
      </c>
      <c r="J5" s="169">
        <f>'Bureau de vote'!L5</f>
        <v>164</v>
      </c>
      <c r="K5" s="167">
        <f>'Bureau de vote'!M5</f>
        <v>7</v>
      </c>
      <c r="L5" s="171">
        <f>'Bureau de vote'!N5</f>
        <v>4.2682926829268296E-2</v>
      </c>
      <c r="M5" s="169">
        <f>'Bureau de vote'!O5</f>
        <v>56</v>
      </c>
      <c r="N5" s="170">
        <f>'Bureau de vote'!P5</f>
        <v>0.34146341463414637</v>
      </c>
      <c r="O5" s="167">
        <f>'Bureau de vote'!Q5</f>
        <v>14</v>
      </c>
      <c r="P5" s="171">
        <f>'Bureau de vote'!R5</f>
        <v>8.5365853658536592E-2</v>
      </c>
      <c r="Q5" s="169">
        <f>'Bureau de vote'!S5</f>
        <v>22</v>
      </c>
      <c r="R5" s="170">
        <f>'Bureau de vote'!T5</f>
        <v>0.13414634146341464</v>
      </c>
      <c r="S5" s="167">
        <f>'Bureau de vote'!U5</f>
        <v>2</v>
      </c>
      <c r="T5" s="171">
        <f>'Bureau de vote'!V5</f>
        <v>1.2195121951219513E-2</v>
      </c>
      <c r="U5" s="169">
        <f>'Bureau de vote'!W5</f>
        <v>1</v>
      </c>
      <c r="V5" s="170">
        <f>'Bureau de vote'!X5</f>
        <v>6.0975609756097563E-3</v>
      </c>
      <c r="W5" s="167">
        <f>'Bureau de vote'!Y5</f>
        <v>0</v>
      </c>
      <c r="X5" s="171">
        <f>'Bureau de vote'!Z5</f>
        <v>0</v>
      </c>
      <c r="Y5" s="169">
        <f>'Bureau de vote'!AA5</f>
        <v>0</v>
      </c>
      <c r="Z5" s="170">
        <f>'Bureau de vote'!AB5</f>
        <v>0</v>
      </c>
      <c r="AA5" s="167">
        <f>'Bureau de vote'!AC5</f>
        <v>7</v>
      </c>
      <c r="AB5" s="171">
        <f>'Bureau de vote'!AD5</f>
        <v>4.2682926829268296E-2</v>
      </c>
      <c r="AC5" s="169">
        <f>'Bureau de vote'!AE5</f>
        <v>0</v>
      </c>
      <c r="AD5" s="170">
        <f>'Bureau de vote'!AF5</f>
        <v>0</v>
      </c>
      <c r="AE5" s="167">
        <f>'Bureau de vote'!AG5</f>
        <v>55</v>
      </c>
      <c r="AF5" s="171">
        <f>'Bureau de vote'!AH5</f>
        <v>0.33536585365853661</v>
      </c>
    </row>
    <row r="6" spans="1:32" x14ac:dyDescent="0.15">
      <c r="A6" s="96" t="str">
        <f>'Bureau de vote'!C6</f>
        <v>Anaa</v>
      </c>
      <c r="B6" s="92">
        <f>'Bureau de vote'!D6</f>
        <v>1</v>
      </c>
      <c r="C6" s="92">
        <f>'Bureau de vote'!E6</f>
        <v>410</v>
      </c>
      <c r="D6" s="92">
        <f>'Bureau de vote'!F6</f>
        <v>315</v>
      </c>
      <c r="E6" s="92">
        <f>'Bureau de vote'!G6</f>
        <v>95</v>
      </c>
      <c r="F6" s="194">
        <f>'Bureau de vote'!H6</f>
        <v>23.17</v>
      </c>
      <c r="G6" s="92">
        <f>'Bureau de vote'!I6</f>
        <v>3</v>
      </c>
      <c r="H6" s="194">
        <f>'Bureau de vote'!J6</f>
        <v>0</v>
      </c>
      <c r="I6" s="92">
        <f>'Bureau de vote'!K6</f>
        <v>1</v>
      </c>
      <c r="J6" s="92">
        <f>'Bureau de vote'!L6</f>
        <v>91</v>
      </c>
      <c r="K6" s="96">
        <f>'Bureau de vote'!M6</f>
        <v>4</v>
      </c>
      <c r="L6" s="97">
        <f>'Bureau de vote'!N6</f>
        <v>0</v>
      </c>
      <c r="M6" s="92">
        <f>'Bureau de vote'!O6</f>
        <v>33</v>
      </c>
      <c r="N6" s="92">
        <f>'Bureau de vote'!P6</f>
        <v>0</v>
      </c>
      <c r="O6" s="96">
        <f>'Bureau de vote'!Q6</f>
        <v>10</v>
      </c>
      <c r="P6" s="97">
        <f>'Bureau de vote'!R6</f>
        <v>0</v>
      </c>
      <c r="Q6" s="92">
        <f>'Bureau de vote'!S6</f>
        <v>11</v>
      </c>
      <c r="R6" s="92">
        <f>'Bureau de vote'!T6</f>
        <v>0</v>
      </c>
      <c r="S6" s="96">
        <f>'Bureau de vote'!U6</f>
        <v>2</v>
      </c>
      <c r="T6" s="97">
        <f>'Bureau de vote'!V6</f>
        <v>0</v>
      </c>
      <c r="U6" s="92">
        <f>'Bureau de vote'!W6</f>
        <v>1</v>
      </c>
      <c r="V6" s="92">
        <f>'Bureau de vote'!X6</f>
        <v>0</v>
      </c>
      <c r="W6" s="96">
        <f>'Bureau de vote'!Y6</f>
        <v>0</v>
      </c>
      <c r="X6" s="97">
        <f>'Bureau de vote'!Z6</f>
        <v>0</v>
      </c>
      <c r="Y6" s="92">
        <f>'Bureau de vote'!AA6</f>
        <v>0</v>
      </c>
      <c r="Z6" s="92">
        <f>'Bureau de vote'!AB6</f>
        <v>0</v>
      </c>
      <c r="AA6" s="96">
        <f>'Bureau de vote'!AC6</f>
        <v>6</v>
      </c>
      <c r="AB6" s="97">
        <f>'Bureau de vote'!AD6</f>
        <v>0</v>
      </c>
      <c r="AC6" s="92">
        <f>'Bureau de vote'!AE6</f>
        <v>0</v>
      </c>
      <c r="AD6" s="92">
        <f>'Bureau de vote'!AF6</f>
        <v>0</v>
      </c>
      <c r="AE6" s="96">
        <f>'Bureau de vote'!AG6</f>
        <v>24</v>
      </c>
      <c r="AF6" s="97">
        <f>'Bureau de vote'!AH6</f>
        <v>0</v>
      </c>
    </row>
    <row r="7" spans="1:32" x14ac:dyDescent="0.15">
      <c r="A7" s="96" t="str">
        <f>'Bureau de vote'!C7</f>
        <v>Faaite</v>
      </c>
      <c r="B7" s="92">
        <f>'Bureau de vote'!D7</f>
        <v>2</v>
      </c>
      <c r="C7" s="92">
        <f>'Bureau de vote'!E7</f>
        <v>253</v>
      </c>
      <c r="D7" s="92">
        <f>'Bureau de vote'!F7</f>
        <v>167</v>
      </c>
      <c r="E7" s="92">
        <f>'Bureau de vote'!G7</f>
        <v>86</v>
      </c>
      <c r="F7" s="194">
        <f>'Bureau de vote'!H7</f>
        <v>33.99</v>
      </c>
      <c r="G7" s="92">
        <f>'Bureau de vote'!I7</f>
        <v>13</v>
      </c>
      <c r="H7" s="194">
        <f>'Bureau de vote'!J7</f>
        <v>0</v>
      </c>
      <c r="I7" s="92">
        <f>'Bureau de vote'!K7</f>
        <v>0</v>
      </c>
      <c r="J7" s="92">
        <f>'Bureau de vote'!L7</f>
        <v>73</v>
      </c>
      <c r="K7" s="96">
        <f>'Bureau de vote'!M7</f>
        <v>3</v>
      </c>
      <c r="L7" s="97">
        <f>'Bureau de vote'!N7</f>
        <v>0</v>
      </c>
      <c r="M7" s="92">
        <f>'Bureau de vote'!O7</f>
        <v>23</v>
      </c>
      <c r="N7" s="92">
        <f>'Bureau de vote'!P7</f>
        <v>0</v>
      </c>
      <c r="O7" s="96">
        <f>'Bureau de vote'!Q7</f>
        <v>4</v>
      </c>
      <c r="P7" s="97">
        <f>'Bureau de vote'!R7</f>
        <v>0</v>
      </c>
      <c r="Q7" s="92">
        <f>'Bureau de vote'!S7</f>
        <v>11</v>
      </c>
      <c r="R7" s="92">
        <f>'Bureau de vote'!T7</f>
        <v>0</v>
      </c>
      <c r="S7" s="96">
        <f>'Bureau de vote'!U7</f>
        <v>0</v>
      </c>
      <c r="T7" s="97">
        <f>'Bureau de vote'!V7</f>
        <v>0</v>
      </c>
      <c r="U7" s="92">
        <f>'Bureau de vote'!W7</f>
        <v>0</v>
      </c>
      <c r="V7" s="92">
        <f>'Bureau de vote'!X7</f>
        <v>0</v>
      </c>
      <c r="W7" s="96">
        <f>'Bureau de vote'!Y7</f>
        <v>0</v>
      </c>
      <c r="X7" s="97">
        <f>'Bureau de vote'!Z7</f>
        <v>0</v>
      </c>
      <c r="Y7" s="92">
        <f>'Bureau de vote'!AA7</f>
        <v>0</v>
      </c>
      <c r="Z7" s="92">
        <f>'Bureau de vote'!AB7</f>
        <v>0</v>
      </c>
      <c r="AA7" s="96">
        <f>'Bureau de vote'!AC7</f>
        <v>1</v>
      </c>
      <c r="AB7" s="97">
        <f>'Bureau de vote'!AD7</f>
        <v>0</v>
      </c>
      <c r="AC7" s="92">
        <f>'Bureau de vote'!AE7</f>
        <v>0</v>
      </c>
      <c r="AD7" s="92">
        <f>'Bureau de vote'!AF7</f>
        <v>0</v>
      </c>
      <c r="AE7" s="96">
        <f>'Bureau de vote'!AG7</f>
        <v>31</v>
      </c>
      <c r="AF7" s="97">
        <f>'Bureau de vote'!AH7</f>
        <v>0</v>
      </c>
    </row>
    <row r="8" spans="1:32" x14ac:dyDescent="0.15">
      <c r="A8" s="1" t="str">
        <f>'Bureau de vote'!C8</f>
        <v>ARUE</v>
      </c>
      <c r="B8" s="5"/>
      <c r="C8" s="5">
        <f>'Bureau de vote'!E8</f>
        <v>7591</v>
      </c>
      <c r="D8" s="5">
        <f>'Bureau de vote'!F8</f>
        <v>4309</v>
      </c>
      <c r="E8" s="5">
        <f>'Bureau de vote'!G8</f>
        <v>3282</v>
      </c>
      <c r="F8" s="135">
        <f>'Bureau de vote'!H8</f>
        <v>0.43235410354367015</v>
      </c>
      <c r="G8" s="5">
        <f>'Bureau de vote'!I8</f>
        <v>90</v>
      </c>
      <c r="H8" s="135">
        <f>'Bureau de vote'!J8</f>
        <v>1.1856145435384007E-2</v>
      </c>
      <c r="I8" s="5">
        <f>'Bureau de vote'!K8</f>
        <v>49</v>
      </c>
      <c r="J8" s="5">
        <f>'Bureau de vote'!L8</f>
        <v>3143</v>
      </c>
      <c r="K8" s="1">
        <f>'Bureau de vote'!M8</f>
        <v>113</v>
      </c>
      <c r="L8" s="137">
        <f>'Bureau de vote'!N8</f>
        <v>3.5952911231307665E-2</v>
      </c>
      <c r="M8" s="5">
        <f>'Bureau de vote'!O8</f>
        <v>971</v>
      </c>
      <c r="N8" s="135">
        <f>'Bureau de vote'!P8</f>
        <v>0.30894050270442253</v>
      </c>
      <c r="O8" s="1">
        <f>'Bureau de vote'!Q8</f>
        <v>592</v>
      </c>
      <c r="P8" s="137">
        <f>'Bureau de vote'!R8</f>
        <v>0.18835507476932867</v>
      </c>
      <c r="Q8" s="5">
        <f>'Bureau de vote'!S8</f>
        <v>131</v>
      </c>
      <c r="R8" s="135">
        <f>'Bureau de vote'!T8</f>
        <v>4.1679923639834554E-2</v>
      </c>
      <c r="S8" s="1">
        <f>'Bureau de vote'!U8</f>
        <v>33</v>
      </c>
      <c r="T8" s="137">
        <f>'Bureau de vote'!V8</f>
        <v>1.0499522748965956E-2</v>
      </c>
      <c r="U8" s="5">
        <f>'Bureau de vote'!W8</f>
        <v>28</v>
      </c>
      <c r="V8" s="135">
        <f>'Bureau de vote'!X8</f>
        <v>8.9086859688195987E-3</v>
      </c>
      <c r="W8" s="1">
        <f>'Bureau de vote'!Y8</f>
        <v>10</v>
      </c>
      <c r="X8" s="137">
        <f>'Bureau de vote'!Z8</f>
        <v>3.181673560292714E-3</v>
      </c>
      <c r="Y8" s="5">
        <f>'Bureau de vote'!AA8</f>
        <v>22</v>
      </c>
      <c r="Z8" s="135">
        <f>'Bureau de vote'!AB8</f>
        <v>6.9996818326439709E-3</v>
      </c>
      <c r="AA8" s="1">
        <f>'Bureau de vote'!AC8</f>
        <v>339</v>
      </c>
      <c r="AB8" s="137">
        <f>'Bureau de vote'!AD8</f>
        <v>0.107858733693923</v>
      </c>
      <c r="AC8" s="5">
        <f>'Bureau de vote'!AE8</f>
        <v>64</v>
      </c>
      <c r="AD8" s="135">
        <f>'Bureau de vote'!AF8</f>
        <v>2.0362710785873369E-2</v>
      </c>
      <c r="AE8" s="1">
        <f>'Bureau de vote'!AG8</f>
        <v>840</v>
      </c>
      <c r="AF8" s="137">
        <f>'Bureau de vote'!AH8</f>
        <v>0.267260579064588</v>
      </c>
    </row>
    <row r="9" spans="1:32" x14ac:dyDescent="0.15">
      <c r="A9" s="23" t="str">
        <f>'Bureau de vote'!C9</f>
        <v>Arue</v>
      </c>
      <c r="B9" s="83">
        <f>'Bureau de vote'!D9</f>
        <v>1</v>
      </c>
      <c r="C9" s="83">
        <f>'Bureau de vote'!E9</f>
        <v>1167</v>
      </c>
      <c r="D9" s="83">
        <f>'Bureau de vote'!F9</f>
        <v>627</v>
      </c>
      <c r="E9" s="83">
        <f>'Bureau de vote'!G9</f>
        <v>540</v>
      </c>
      <c r="F9" s="192">
        <f>'Bureau de vote'!H9</f>
        <v>46.27</v>
      </c>
      <c r="G9" s="83">
        <f>'Bureau de vote'!I9</f>
        <v>14</v>
      </c>
      <c r="H9" s="192">
        <f>'Bureau de vote'!J9</f>
        <v>0</v>
      </c>
      <c r="I9" s="83">
        <f>'Bureau de vote'!K9</f>
        <v>5</v>
      </c>
      <c r="J9" s="83">
        <f>'Bureau de vote'!L9</f>
        <v>521</v>
      </c>
      <c r="K9" s="23">
        <f>'Bureau de vote'!M9</f>
        <v>21</v>
      </c>
      <c r="L9" s="90">
        <f>'Bureau de vote'!N9</f>
        <v>0</v>
      </c>
      <c r="M9" s="83">
        <f>'Bureau de vote'!O9</f>
        <v>134</v>
      </c>
      <c r="N9" s="83">
        <f>'Bureau de vote'!P9</f>
        <v>0</v>
      </c>
      <c r="O9" s="23">
        <f>'Bureau de vote'!Q9</f>
        <v>103</v>
      </c>
      <c r="P9" s="90">
        <f>'Bureau de vote'!R9</f>
        <v>0</v>
      </c>
      <c r="Q9" s="83">
        <f>'Bureau de vote'!S9</f>
        <v>24</v>
      </c>
      <c r="R9" s="83">
        <f>'Bureau de vote'!T9</f>
        <v>0</v>
      </c>
      <c r="S9" s="23">
        <f>'Bureau de vote'!U9</f>
        <v>6</v>
      </c>
      <c r="T9" s="90">
        <f>'Bureau de vote'!V9</f>
        <v>0</v>
      </c>
      <c r="U9" s="83">
        <f>'Bureau de vote'!W9</f>
        <v>4</v>
      </c>
      <c r="V9" s="83">
        <f>'Bureau de vote'!X9</f>
        <v>0</v>
      </c>
      <c r="W9" s="23">
        <f>'Bureau de vote'!Y9</f>
        <v>3</v>
      </c>
      <c r="X9" s="90">
        <f>'Bureau de vote'!Z9</f>
        <v>0</v>
      </c>
      <c r="Y9" s="83">
        <f>'Bureau de vote'!AA9</f>
        <v>4</v>
      </c>
      <c r="Z9" s="83">
        <f>'Bureau de vote'!AB9</f>
        <v>0</v>
      </c>
      <c r="AA9" s="23">
        <f>'Bureau de vote'!AC9</f>
        <v>60</v>
      </c>
      <c r="AB9" s="90">
        <f>'Bureau de vote'!AD9</f>
        <v>0</v>
      </c>
      <c r="AC9" s="83">
        <f>'Bureau de vote'!AE9</f>
        <v>6</v>
      </c>
      <c r="AD9" s="83">
        <f>'Bureau de vote'!AF9</f>
        <v>0</v>
      </c>
      <c r="AE9" s="23">
        <f>'Bureau de vote'!AG9</f>
        <v>156</v>
      </c>
      <c r="AF9" s="90">
        <f>'Bureau de vote'!AH9</f>
        <v>0</v>
      </c>
    </row>
    <row r="10" spans="1:32" x14ac:dyDescent="0.15">
      <c r="A10" s="23" t="str">
        <f>'Bureau de vote'!C10</f>
        <v>Arue</v>
      </c>
      <c r="B10" s="83">
        <f>'Bureau de vote'!D10</f>
        <v>2</v>
      </c>
      <c r="C10" s="83">
        <f>'Bureau de vote'!E10</f>
        <v>1407</v>
      </c>
      <c r="D10" s="83">
        <f>'Bureau de vote'!F10</f>
        <v>745</v>
      </c>
      <c r="E10" s="83">
        <f>'Bureau de vote'!G10</f>
        <v>662</v>
      </c>
      <c r="F10" s="192">
        <f>'Bureau de vote'!H10</f>
        <v>47.05</v>
      </c>
      <c r="G10" s="83">
        <f>'Bureau de vote'!I10</f>
        <v>17</v>
      </c>
      <c r="H10" s="192">
        <f>'Bureau de vote'!J10</f>
        <v>0</v>
      </c>
      <c r="I10" s="83">
        <f>'Bureau de vote'!K10</f>
        <v>9</v>
      </c>
      <c r="J10" s="83">
        <f>'Bureau de vote'!L10</f>
        <v>636</v>
      </c>
      <c r="K10" s="23">
        <f>'Bureau de vote'!M10</f>
        <v>23</v>
      </c>
      <c r="L10" s="90">
        <f>'Bureau de vote'!N10</f>
        <v>0</v>
      </c>
      <c r="M10" s="83">
        <f>'Bureau de vote'!O10</f>
        <v>195</v>
      </c>
      <c r="N10" s="83">
        <f>'Bureau de vote'!P10</f>
        <v>0</v>
      </c>
      <c r="O10" s="23">
        <f>'Bureau de vote'!Q10</f>
        <v>112</v>
      </c>
      <c r="P10" s="90">
        <f>'Bureau de vote'!R10</f>
        <v>0</v>
      </c>
      <c r="Q10" s="83">
        <f>'Bureau de vote'!S10</f>
        <v>24</v>
      </c>
      <c r="R10" s="83">
        <f>'Bureau de vote'!T10</f>
        <v>0</v>
      </c>
      <c r="S10" s="23">
        <f>'Bureau de vote'!U10</f>
        <v>10</v>
      </c>
      <c r="T10" s="90">
        <f>'Bureau de vote'!V10</f>
        <v>0</v>
      </c>
      <c r="U10" s="83">
        <f>'Bureau de vote'!W10</f>
        <v>7</v>
      </c>
      <c r="V10" s="83">
        <f>'Bureau de vote'!X10</f>
        <v>0</v>
      </c>
      <c r="W10" s="23">
        <f>'Bureau de vote'!Y10</f>
        <v>0</v>
      </c>
      <c r="X10" s="90">
        <f>'Bureau de vote'!Z10</f>
        <v>0</v>
      </c>
      <c r="Y10" s="83">
        <f>'Bureau de vote'!AA10</f>
        <v>4</v>
      </c>
      <c r="Z10" s="83">
        <f>'Bureau de vote'!AB10</f>
        <v>0</v>
      </c>
      <c r="AA10" s="23">
        <f>'Bureau de vote'!AC10</f>
        <v>65</v>
      </c>
      <c r="AB10" s="90">
        <f>'Bureau de vote'!AD10</f>
        <v>0</v>
      </c>
      <c r="AC10" s="83">
        <f>'Bureau de vote'!AE10</f>
        <v>13</v>
      </c>
      <c r="AD10" s="83">
        <f>'Bureau de vote'!AF10</f>
        <v>0</v>
      </c>
      <c r="AE10" s="23">
        <f>'Bureau de vote'!AG10</f>
        <v>183</v>
      </c>
      <c r="AF10" s="90">
        <f>'Bureau de vote'!AH10</f>
        <v>0</v>
      </c>
    </row>
    <row r="11" spans="1:32" x14ac:dyDescent="0.15">
      <c r="A11" s="23" t="str">
        <f>'Bureau de vote'!C11</f>
        <v>Arue</v>
      </c>
      <c r="B11" s="83">
        <f>'Bureau de vote'!D11</f>
        <v>3</v>
      </c>
      <c r="C11" s="83">
        <f>'Bureau de vote'!E11</f>
        <v>993</v>
      </c>
      <c r="D11" s="83">
        <f>'Bureau de vote'!F11</f>
        <v>644</v>
      </c>
      <c r="E11" s="83">
        <f>'Bureau de vote'!G11</f>
        <v>349</v>
      </c>
      <c r="F11" s="192">
        <f>'Bureau de vote'!H11</f>
        <v>35.15</v>
      </c>
      <c r="G11" s="83">
        <f>'Bureau de vote'!I11</f>
        <v>18</v>
      </c>
      <c r="H11" s="192">
        <f>'Bureau de vote'!J11</f>
        <v>0</v>
      </c>
      <c r="I11" s="83">
        <f>'Bureau de vote'!K11</f>
        <v>9</v>
      </c>
      <c r="J11" s="83">
        <f>'Bureau de vote'!L11</f>
        <v>322</v>
      </c>
      <c r="K11" s="23">
        <f>'Bureau de vote'!M11</f>
        <v>5</v>
      </c>
      <c r="L11" s="90">
        <f>'Bureau de vote'!N11</f>
        <v>0</v>
      </c>
      <c r="M11" s="83">
        <f>'Bureau de vote'!O11</f>
        <v>146</v>
      </c>
      <c r="N11" s="83">
        <f>'Bureau de vote'!P11</f>
        <v>0</v>
      </c>
      <c r="O11" s="23">
        <f>'Bureau de vote'!Q11</f>
        <v>40</v>
      </c>
      <c r="P11" s="90">
        <f>'Bureau de vote'!R11</f>
        <v>0</v>
      </c>
      <c r="Q11" s="83">
        <f>'Bureau de vote'!S11</f>
        <v>22</v>
      </c>
      <c r="R11" s="83">
        <f>'Bureau de vote'!T11</f>
        <v>0</v>
      </c>
      <c r="S11" s="23">
        <f>'Bureau de vote'!U11</f>
        <v>3</v>
      </c>
      <c r="T11" s="90">
        <f>'Bureau de vote'!V11</f>
        <v>0</v>
      </c>
      <c r="U11" s="83">
        <f>'Bureau de vote'!W11</f>
        <v>3</v>
      </c>
      <c r="V11" s="83">
        <f>'Bureau de vote'!X11</f>
        <v>0</v>
      </c>
      <c r="W11" s="23">
        <f>'Bureau de vote'!Y11</f>
        <v>0</v>
      </c>
      <c r="X11" s="90">
        <f>'Bureau de vote'!Z11</f>
        <v>0</v>
      </c>
      <c r="Y11" s="83">
        <f>'Bureau de vote'!AA11</f>
        <v>3</v>
      </c>
      <c r="Z11" s="83">
        <f>'Bureau de vote'!AB11</f>
        <v>0</v>
      </c>
      <c r="AA11" s="23">
        <f>'Bureau de vote'!AC11</f>
        <v>21</v>
      </c>
      <c r="AB11" s="90">
        <f>'Bureau de vote'!AD11</f>
        <v>0</v>
      </c>
      <c r="AC11" s="83">
        <f>'Bureau de vote'!AE11</f>
        <v>8</v>
      </c>
      <c r="AD11" s="83">
        <f>'Bureau de vote'!AF11</f>
        <v>0</v>
      </c>
      <c r="AE11" s="23">
        <f>'Bureau de vote'!AG11</f>
        <v>71</v>
      </c>
      <c r="AF11" s="90">
        <f>'Bureau de vote'!AH11</f>
        <v>0</v>
      </c>
    </row>
    <row r="12" spans="1:32" x14ac:dyDescent="0.15">
      <c r="A12" s="23" t="str">
        <f>'Bureau de vote'!C12</f>
        <v>Arue</v>
      </c>
      <c r="B12" s="83">
        <f>'Bureau de vote'!D12</f>
        <v>4</v>
      </c>
      <c r="C12" s="83">
        <f>'Bureau de vote'!E12</f>
        <v>1103</v>
      </c>
      <c r="D12" s="83">
        <f>'Bureau de vote'!F12</f>
        <v>521</v>
      </c>
      <c r="E12" s="83">
        <f>'Bureau de vote'!G12</f>
        <v>582</v>
      </c>
      <c r="F12" s="192">
        <f>'Bureau de vote'!H12</f>
        <v>52.77</v>
      </c>
      <c r="G12" s="83">
        <f>'Bureau de vote'!I12</f>
        <v>13</v>
      </c>
      <c r="H12" s="192">
        <f>'Bureau de vote'!J12</f>
        <v>0</v>
      </c>
      <c r="I12" s="83">
        <f>'Bureau de vote'!K12</f>
        <v>7</v>
      </c>
      <c r="J12" s="83">
        <f>'Bureau de vote'!L12</f>
        <v>562</v>
      </c>
      <c r="K12" s="23">
        <f>'Bureau de vote'!M12</f>
        <v>25</v>
      </c>
      <c r="L12" s="90">
        <f>'Bureau de vote'!N12</f>
        <v>0</v>
      </c>
      <c r="M12" s="83">
        <f>'Bureau de vote'!O12</f>
        <v>143</v>
      </c>
      <c r="N12" s="83">
        <f>'Bureau de vote'!P12</f>
        <v>0</v>
      </c>
      <c r="O12" s="23">
        <f>'Bureau de vote'!Q12</f>
        <v>134</v>
      </c>
      <c r="P12" s="90">
        <f>'Bureau de vote'!R12</f>
        <v>0</v>
      </c>
      <c r="Q12" s="83">
        <f>'Bureau de vote'!S12</f>
        <v>22</v>
      </c>
      <c r="R12" s="83">
        <f>'Bureau de vote'!T12</f>
        <v>0</v>
      </c>
      <c r="S12" s="23">
        <f>'Bureau de vote'!U12</f>
        <v>1</v>
      </c>
      <c r="T12" s="90">
        <f>'Bureau de vote'!V12</f>
        <v>0</v>
      </c>
      <c r="U12" s="83">
        <f>'Bureau de vote'!W12</f>
        <v>4</v>
      </c>
      <c r="V12" s="83">
        <f>'Bureau de vote'!X12</f>
        <v>0</v>
      </c>
      <c r="W12" s="23">
        <f>'Bureau de vote'!Y12</f>
        <v>1</v>
      </c>
      <c r="X12" s="90">
        <f>'Bureau de vote'!Z12</f>
        <v>0</v>
      </c>
      <c r="Y12" s="83">
        <f>'Bureau de vote'!AA12</f>
        <v>6</v>
      </c>
      <c r="Z12" s="83">
        <f>'Bureau de vote'!AB12</f>
        <v>0</v>
      </c>
      <c r="AA12" s="23">
        <f>'Bureau de vote'!AC12</f>
        <v>67</v>
      </c>
      <c r="AB12" s="90">
        <f>'Bureau de vote'!AD12</f>
        <v>0</v>
      </c>
      <c r="AC12" s="83">
        <f>'Bureau de vote'!AE12</f>
        <v>12</v>
      </c>
      <c r="AD12" s="83">
        <f>'Bureau de vote'!AF12</f>
        <v>0</v>
      </c>
      <c r="AE12" s="23">
        <f>'Bureau de vote'!AG12</f>
        <v>147</v>
      </c>
      <c r="AF12" s="90">
        <f>'Bureau de vote'!AH12</f>
        <v>0</v>
      </c>
    </row>
    <row r="13" spans="1:32" x14ac:dyDescent="0.15">
      <c r="A13" s="23" t="str">
        <f>'Bureau de vote'!C13</f>
        <v>Arue</v>
      </c>
      <c r="B13" s="83">
        <f>'Bureau de vote'!D13</f>
        <v>5</v>
      </c>
      <c r="C13" s="83">
        <f>'Bureau de vote'!E13</f>
        <v>1689</v>
      </c>
      <c r="D13" s="83">
        <f>'Bureau de vote'!F13</f>
        <v>1057</v>
      </c>
      <c r="E13" s="83">
        <f>'Bureau de vote'!G13</f>
        <v>632</v>
      </c>
      <c r="F13" s="192">
        <f>'Bureau de vote'!H13</f>
        <v>37.42</v>
      </c>
      <c r="G13" s="83">
        <f>'Bureau de vote'!I13</f>
        <v>22</v>
      </c>
      <c r="H13" s="192">
        <f>'Bureau de vote'!J13</f>
        <v>0</v>
      </c>
      <c r="I13" s="83">
        <f>'Bureau de vote'!K13</f>
        <v>12</v>
      </c>
      <c r="J13" s="83">
        <f>'Bureau de vote'!L13</f>
        <v>598</v>
      </c>
      <c r="K13" s="23">
        <f>'Bureau de vote'!M13</f>
        <v>26</v>
      </c>
      <c r="L13" s="90">
        <f>'Bureau de vote'!N13</f>
        <v>0</v>
      </c>
      <c r="M13" s="83">
        <f>'Bureau de vote'!O13</f>
        <v>186</v>
      </c>
      <c r="N13" s="83">
        <f>'Bureau de vote'!P13</f>
        <v>0</v>
      </c>
      <c r="O13" s="23">
        <f>'Bureau de vote'!Q13</f>
        <v>117</v>
      </c>
      <c r="P13" s="90">
        <f>'Bureau de vote'!R13</f>
        <v>0</v>
      </c>
      <c r="Q13" s="83">
        <f>'Bureau de vote'!S13</f>
        <v>14</v>
      </c>
      <c r="R13" s="83">
        <f>'Bureau de vote'!T13</f>
        <v>0</v>
      </c>
      <c r="S13" s="23">
        <f>'Bureau de vote'!U13</f>
        <v>12</v>
      </c>
      <c r="T13" s="90">
        <f>'Bureau de vote'!V13</f>
        <v>0</v>
      </c>
      <c r="U13" s="83">
        <f>'Bureau de vote'!W13</f>
        <v>5</v>
      </c>
      <c r="V13" s="83">
        <f>'Bureau de vote'!X13</f>
        <v>0</v>
      </c>
      <c r="W13" s="23">
        <f>'Bureau de vote'!Y13</f>
        <v>4</v>
      </c>
      <c r="X13" s="90">
        <f>'Bureau de vote'!Z13</f>
        <v>0</v>
      </c>
      <c r="Y13" s="83">
        <f>'Bureau de vote'!AA13</f>
        <v>2</v>
      </c>
      <c r="Z13" s="83">
        <f>'Bureau de vote'!AB13</f>
        <v>0</v>
      </c>
      <c r="AA13" s="23">
        <f>'Bureau de vote'!AC13</f>
        <v>56</v>
      </c>
      <c r="AB13" s="90">
        <f>'Bureau de vote'!AD13</f>
        <v>0</v>
      </c>
      <c r="AC13" s="83">
        <f>'Bureau de vote'!AE13</f>
        <v>16</v>
      </c>
      <c r="AD13" s="83">
        <f>'Bureau de vote'!AF13</f>
        <v>0</v>
      </c>
      <c r="AE13" s="23">
        <f>'Bureau de vote'!AG13</f>
        <v>160</v>
      </c>
      <c r="AF13" s="90">
        <f>'Bureau de vote'!AH13</f>
        <v>0</v>
      </c>
    </row>
    <row r="14" spans="1:32" x14ac:dyDescent="0.15">
      <c r="A14" s="23" t="str">
        <f>'Bureau de vote'!C14</f>
        <v>Arue</v>
      </c>
      <c r="B14" s="83">
        <f>'Bureau de vote'!D14</f>
        <v>6</v>
      </c>
      <c r="C14" s="83">
        <f>'Bureau de vote'!E14</f>
        <v>1232</v>
      </c>
      <c r="D14" s="83">
        <f>'Bureau de vote'!F14</f>
        <v>715</v>
      </c>
      <c r="E14" s="83">
        <f>'Bureau de vote'!G14</f>
        <v>517</v>
      </c>
      <c r="F14" s="192">
        <f>'Bureau de vote'!H14</f>
        <v>41.76</v>
      </c>
      <c r="G14" s="83">
        <f>'Bureau de vote'!I14</f>
        <v>6</v>
      </c>
      <c r="H14" s="192">
        <f>'Bureau de vote'!J14</f>
        <v>0</v>
      </c>
      <c r="I14" s="83">
        <f>'Bureau de vote'!K14</f>
        <v>7</v>
      </c>
      <c r="J14" s="83">
        <f>'Bureau de vote'!L14</f>
        <v>504</v>
      </c>
      <c r="K14" s="23">
        <f>'Bureau de vote'!M14</f>
        <v>13</v>
      </c>
      <c r="L14" s="90">
        <f>'Bureau de vote'!N14</f>
        <v>0</v>
      </c>
      <c r="M14" s="83">
        <f>'Bureau de vote'!O14</f>
        <v>167</v>
      </c>
      <c r="N14" s="83">
        <f>'Bureau de vote'!P14</f>
        <v>0</v>
      </c>
      <c r="O14" s="23">
        <f>'Bureau de vote'!Q14</f>
        <v>86</v>
      </c>
      <c r="P14" s="90">
        <f>'Bureau de vote'!R14</f>
        <v>0</v>
      </c>
      <c r="Q14" s="83">
        <f>'Bureau de vote'!S14</f>
        <v>25</v>
      </c>
      <c r="R14" s="83">
        <f>'Bureau de vote'!T14</f>
        <v>0</v>
      </c>
      <c r="S14" s="23">
        <f>'Bureau de vote'!U14</f>
        <v>1</v>
      </c>
      <c r="T14" s="90">
        <f>'Bureau de vote'!V14</f>
        <v>0</v>
      </c>
      <c r="U14" s="83">
        <f>'Bureau de vote'!W14</f>
        <v>5</v>
      </c>
      <c r="V14" s="83">
        <f>'Bureau de vote'!X14</f>
        <v>0</v>
      </c>
      <c r="W14" s="23">
        <f>'Bureau de vote'!Y14</f>
        <v>2</v>
      </c>
      <c r="X14" s="90">
        <f>'Bureau de vote'!Z14</f>
        <v>0</v>
      </c>
      <c r="Y14" s="83">
        <f>'Bureau de vote'!AA14</f>
        <v>3</v>
      </c>
      <c r="Z14" s="83">
        <f>'Bureau de vote'!AB14</f>
        <v>0</v>
      </c>
      <c r="AA14" s="23">
        <f>'Bureau de vote'!AC14</f>
        <v>70</v>
      </c>
      <c r="AB14" s="90">
        <f>'Bureau de vote'!AD14</f>
        <v>0</v>
      </c>
      <c r="AC14" s="83">
        <f>'Bureau de vote'!AE14</f>
        <v>9</v>
      </c>
      <c r="AD14" s="83">
        <f>'Bureau de vote'!AF14</f>
        <v>0</v>
      </c>
      <c r="AE14" s="23">
        <f>'Bureau de vote'!AG14</f>
        <v>123</v>
      </c>
      <c r="AF14" s="90">
        <f>'Bureau de vote'!AH14</f>
        <v>0</v>
      </c>
    </row>
    <row r="15" spans="1:32" x14ac:dyDescent="0.15">
      <c r="A15" s="1" t="str">
        <f>'Bureau de vote'!C15</f>
        <v>ARUTUA</v>
      </c>
      <c r="B15" s="5"/>
      <c r="C15" s="5">
        <f>'Bureau de vote'!E15</f>
        <v>1522</v>
      </c>
      <c r="D15" s="5">
        <f>'Bureau de vote'!F15</f>
        <v>956</v>
      </c>
      <c r="E15" s="5">
        <f>'Bureau de vote'!G15</f>
        <v>566</v>
      </c>
      <c r="F15" s="135">
        <f>'Bureau de vote'!H15</f>
        <v>0.37187910643889621</v>
      </c>
      <c r="G15" s="5">
        <f>'Bureau de vote'!I15</f>
        <v>30</v>
      </c>
      <c r="H15" s="135">
        <f>'Bureau de vote'!J15</f>
        <v>1.9710906701708279E-2</v>
      </c>
      <c r="I15" s="5">
        <f>'Bureau de vote'!K15</f>
        <v>13</v>
      </c>
      <c r="J15" s="5">
        <f>'Bureau de vote'!L15</f>
        <v>523</v>
      </c>
      <c r="K15" s="1">
        <f>'Bureau de vote'!M15</f>
        <v>13</v>
      </c>
      <c r="L15" s="137">
        <f>'Bureau de vote'!N15</f>
        <v>2.4856596558317401E-2</v>
      </c>
      <c r="M15" s="5">
        <f>'Bureau de vote'!O15</f>
        <v>154</v>
      </c>
      <c r="N15" s="135">
        <f>'Bureau de vote'!P15</f>
        <v>0.29445506692160611</v>
      </c>
      <c r="O15" s="1">
        <f>'Bureau de vote'!Q15</f>
        <v>49</v>
      </c>
      <c r="P15" s="137">
        <f>'Bureau de vote'!R15</f>
        <v>9.3690248565965584E-2</v>
      </c>
      <c r="Q15" s="5">
        <f>'Bureau de vote'!S15</f>
        <v>3</v>
      </c>
      <c r="R15" s="135">
        <f>'Bureau de vote'!T15</f>
        <v>5.7361376673040155E-3</v>
      </c>
      <c r="S15" s="1">
        <f>'Bureau de vote'!U15</f>
        <v>5</v>
      </c>
      <c r="T15" s="137">
        <f>'Bureau de vote'!V15</f>
        <v>9.5602294455066923E-3</v>
      </c>
      <c r="U15" s="5">
        <f>'Bureau de vote'!W15</f>
        <v>1</v>
      </c>
      <c r="V15" s="135">
        <f>'Bureau de vote'!X15</f>
        <v>1.9120458891013384E-3</v>
      </c>
      <c r="W15" s="1">
        <f>'Bureau de vote'!Y15</f>
        <v>0</v>
      </c>
      <c r="X15" s="137">
        <f>'Bureau de vote'!Z15</f>
        <v>0</v>
      </c>
      <c r="Y15" s="5">
        <f>'Bureau de vote'!AA15</f>
        <v>2</v>
      </c>
      <c r="Z15" s="135">
        <f>'Bureau de vote'!AB15</f>
        <v>3.8240917782026767E-3</v>
      </c>
      <c r="AA15" s="1">
        <f>'Bureau de vote'!AC15</f>
        <v>20</v>
      </c>
      <c r="AB15" s="137">
        <f>'Bureau de vote'!AD15</f>
        <v>3.8240917782026769E-2</v>
      </c>
      <c r="AC15" s="5">
        <f>'Bureau de vote'!AE15</f>
        <v>4</v>
      </c>
      <c r="AD15" s="135">
        <f>'Bureau de vote'!AF15</f>
        <v>7.6481835564053535E-3</v>
      </c>
      <c r="AE15" s="1">
        <f>'Bureau de vote'!AG15</f>
        <v>272</v>
      </c>
      <c r="AF15" s="137">
        <f>'Bureau de vote'!AH15</f>
        <v>0.5200764818355641</v>
      </c>
    </row>
    <row r="16" spans="1:32" x14ac:dyDescent="0.15">
      <c r="A16" s="23" t="str">
        <f>'Bureau de vote'!C16</f>
        <v>Arutua</v>
      </c>
      <c r="B16" s="83">
        <f>'Bureau de vote'!D16</f>
        <v>1</v>
      </c>
      <c r="C16" s="83">
        <f>'Bureau de vote'!E16</f>
        <v>671</v>
      </c>
      <c r="D16" s="83">
        <f>'Bureau de vote'!F16</f>
        <v>448</v>
      </c>
      <c r="E16" s="83">
        <f>'Bureau de vote'!G16</f>
        <v>223</v>
      </c>
      <c r="F16" s="192">
        <f>'Bureau de vote'!H16</f>
        <v>33.229999999999997</v>
      </c>
      <c r="G16" s="83">
        <f>'Bureau de vote'!I16</f>
        <v>17</v>
      </c>
      <c r="H16" s="192">
        <f>'Bureau de vote'!J16</f>
        <v>0</v>
      </c>
      <c r="I16" s="83">
        <f>'Bureau de vote'!K16</f>
        <v>2</v>
      </c>
      <c r="J16" s="83">
        <f>'Bureau de vote'!L16</f>
        <v>204</v>
      </c>
      <c r="K16" s="23">
        <f>'Bureau de vote'!M16</f>
        <v>3</v>
      </c>
      <c r="L16" s="90">
        <f>'Bureau de vote'!N16</f>
        <v>0</v>
      </c>
      <c r="M16" s="83">
        <f>'Bureau de vote'!O16</f>
        <v>75</v>
      </c>
      <c r="N16" s="83">
        <f>'Bureau de vote'!P16</f>
        <v>0</v>
      </c>
      <c r="O16" s="23">
        <f>'Bureau de vote'!Q16</f>
        <v>16</v>
      </c>
      <c r="P16" s="90">
        <f>'Bureau de vote'!R16</f>
        <v>0</v>
      </c>
      <c r="Q16" s="83">
        <f>'Bureau de vote'!S16</f>
        <v>1</v>
      </c>
      <c r="R16" s="83">
        <f>'Bureau de vote'!T16</f>
        <v>0</v>
      </c>
      <c r="S16" s="23">
        <f>'Bureau de vote'!U16</f>
        <v>3</v>
      </c>
      <c r="T16" s="90">
        <f>'Bureau de vote'!V16</f>
        <v>0</v>
      </c>
      <c r="U16" s="83">
        <f>'Bureau de vote'!W16</f>
        <v>0</v>
      </c>
      <c r="V16" s="83">
        <f>'Bureau de vote'!X16</f>
        <v>0</v>
      </c>
      <c r="W16" s="23">
        <f>'Bureau de vote'!Y16</f>
        <v>0</v>
      </c>
      <c r="X16" s="90">
        <f>'Bureau de vote'!Z16</f>
        <v>0</v>
      </c>
      <c r="Y16" s="83">
        <f>'Bureau de vote'!AA16</f>
        <v>0</v>
      </c>
      <c r="Z16" s="83">
        <f>'Bureau de vote'!AB16</f>
        <v>0</v>
      </c>
      <c r="AA16" s="23">
        <f>'Bureau de vote'!AC16</f>
        <v>7</v>
      </c>
      <c r="AB16" s="90">
        <f>'Bureau de vote'!AD16</f>
        <v>0</v>
      </c>
      <c r="AC16" s="83">
        <f>'Bureau de vote'!AE16</f>
        <v>2</v>
      </c>
      <c r="AD16" s="83">
        <f>'Bureau de vote'!AF16</f>
        <v>0</v>
      </c>
      <c r="AE16" s="23">
        <f>'Bureau de vote'!AG16</f>
        <v>97</v>
      </c>
      <c r="AF16" s="90">
        <f>'Bureau de vote'!AH16</f>
        <v>0</v>
      </c>
    </row>
    <row r="17" spans="1:32" x14ac:dyDescent="0.15">
      <c r="A17" s="23" t="str">
        <f>'Bureau de vote'!C17</f>
        <v>Apataki</v>
      </c>
      <c r="B17" s="83">
        <f>'Bureau de vote'!D17</f>
        <v>2</v>
      </c>
      <c r="C17" s="83">
        <f>'Bureau de vote'!E17</f>
        <v>401</v>
      </c>
      <c r="D17" s="83">
        <f>'Bureau de vote'!F17</f>
        <v>229</v>
      </c>
      <c r="E17" s="83">
        <f>'Bureau de vote'!G17</f>
        <v>172</v>
      </c>
      <c r="F17" s="192">
        <f>'Bureau de vote'!H17</f>
        <v>42.89</v>
      </c>
      <c r="G17" s="83">
        <f>'Bureau de vote'!I17</f>
        <v>0</v>
      </c>
      <c r="H17" s="192">
        <f>'Bureau de vote'!J17</f>
        <v>0</v>
      </c>
      <c r="I17" s="83">
        <f>'Bureau de vote'!K17</f>
        <v>10</v>
      </c>
      <c r="J17" s="83">
        <f>'Bureau de vote'!L17</f>
        <v>162</v>
      </c>
      <c r="K17" s="23">
        <f>'Bureau de vote'!M17</f>
        <v>7</v>
      </c>
      <c r="L17" s="90">
        <f>'Bureau de vote'!N17</f>
        <v>0</v>
      </c>
      <c r="M17" s="83">
        <f>'Bureau de vote'!O17</f>
        <v>41</v>
      </c>
      <c r="N17" s="83">
        <f>'Bureau de vote'!P17</f>
        <v>0</v>
      </c>
      <c r="O17" s="23">
        <f>'Bureau de vote'!Q17</f>
        <v>21</v>
      </c>
      <c r="P17" s="90">
        <f>'Bureau de vote'!R17</f>
        <v>0</v>
      </c>
      <c r="Q17" s="83">
        <f>'Bureau de vote'!S17</f>
        <v>2</v>
      </c>
      <c r="R17" s="83">
        <f>'Bureau de vote'!T17</f>
        <v>0</v>
      </c>
      <c r="S17" s="23">
        <f>'Bureau de vote'!U17</f>
        <v>2</v>
      </c>
      <c r="T17" s="90">
        <f>'Bureau de vote'!V17</f>
        <v>0</v>
      </c>
      <c r="U17" s="83">
        <f>'Bureau de vote'!W17</f>
        <v>1</v>
      </c>
      <c r="V17" s="83">
        <f>'Bureau de vote'!X17</f>
        <v>0</v>
      </c>
      <c r="W17" s="23">
        <f>'Bureau de vote'!Y17</f>
        <v>0</v>
      </c>
      <c r="X17" s="90">
        <f>'Bureau de vote'!Z17</f>
        <v>0</v>
      </c>
      <c r="Y17" s="83">
        <f>'Bureau de vote'!AA17</f>
        <v>2</v>
      </c>
      <c r="Z17" s="83">
        <f>'Bureau de vote'!AB17</f>
        <v>0</v>
      </c>
      <c r="AA17" s="23">
        <f>'Bureau de vote'!AC17</f>
        <v>7</v>
      </c>
      <c r="AB17" s="90">
        <f>'Bureau de vote'!AD17</f>
        <v>0</v>
      </c>
      <c r="AC17" s="83">
        <f>'Bureau de vote'!AE17</f>
        <v>0</v>
      </c>
      <c r="AD17" s="83">
        <f>'Bureau de vote'!AF17</f>
        <v>0</v>
      </c>
      <c r="AE17" s="23">
        <f>'Bureau de vote'!AG17</f>
        <v>79</v>
      </c>
      <c r="AF17" s="90">
        <f>'Bureau de vote'!AH17</f>
        <v>0</v>
      </c>
    </row>
    <row r="18" spans="1:32" x14ac:dyDescent="0.15">
      <c r="A18" s="23" t="str">
        <f>'Bureau de vote'!C18</f>
        <v>Kaukura</v>
      </c>
      <c r="B18" s="83">
        <f>'Bureau de vote'!D18</f>
        <v>3</v>
      </c>
      <c r="C18" s="83">
        <f>'Bureau de vote'!E18</f>
        <v>450</v>
      </c>
      <c r="D18" s="83">
        <f>'Bureau de vote'!F18</f>
        <v>279</v>
      </c>
      <c r="E18" s="83">
        <f>'Bureau de vote'!G18</f>
        <v>171</v>
      </c>
      <c r="F18" s="192">
        <f>'Bureau de vote'!H18</f>
        <v>38</v>
      </c>
      <c r="G18" s="83">
        <f>'Bureau de vote'!I18</f>
        <v>13</v>
      </c>
      <c r="H18" s="192">
        <f>'Bureau de vote'!J18</f>
        <v>0</v>
      </c>
      <c r="I18" s="83">
        <f>'Bureau de vote'!K18</f>
        <v>1</v>
      </c>
      <c r="J18" s="83">
        <f>'Bureau de vote'!L18</f>
        <v>157</v>
      </c>
      <c r="K18" s="23">
        <f>'Bureau de vote'!M18</f>
        <v>3</v>
      </c>
      <c r="L18" s="90">
        <f>'Bureau de vote'!N18</f>
        <v>0</v>
      </c>
      <c r="M18" s="83">
        <f>'Bureau de vote'!O18</f>
        <v>38</v>
      </c>
      <c r="N18" s="83">
        <f>'Bureau de vote'!P18</f>
        <v>0</v>
      </c>
      <c r="O18" s="23">
        <f>'Bureau de vote'!Q18</f>
        <v>12</v>
      </c>
      <c r="P18" s="90">
        <f>'Bureau de vote'!R18</f>
        <v>0</v>
      </c>
      <c r="Q18" s="83">
        <f>'Bureau de vote'!S18</f>
        <v>0</v>
      </c>
      <c r="R18" s="83">
        <f>'Bureau de vote'!T18</f>
        <v>0</v>
      </c>
      <c r="S18" s="23">
        <f>'Bureau de vote'!U18</f>
        <v>0</v>
      </c>
      <c r="T18" s="90">
        <f>'Bureau de vote'!V18</f>
        <v>0</v>
      </c>
      <c r="U18" s="83">
        <f>'Bureau de vote'!W18</f>
        <v>0</v>
      </c>
      <c r="V18" s="83">
        <f>'Bureau de vote'!X18</f>
        <v>0</v>
      </c>
      <c r="W18" s="23">
        <f>'Bureau de vote'!Y18</f>
        <v>0</v>
      </c>
      <c r="X18" s="90">
        <f>'Bureau de vote'!Z18</f>
        <v>0</v>
      </c>
      <c r="Y18" s="83">
        <f>'Bureau de vote'!AA18</f>
        <v>0</v>
      </c>
      <c r="Z18" s="83">
        <f>'Bureau de vote'!AB18</f>
        <v>0</v>
      </c>
      <c r="AA18" s="23">
        <f>'Bureau de vote'!AC18</f>
        <v>6</v>
      </c>
      <c r="AB18" s="90">
        <f>'Bureau de vote'!AD18</f>
        <v>0</v>
      </c>
      <c r="AC18" s="83">
        <f>'Bureau de vote'!AE18</f>
        <v>2</v>
      </c>
      <c r="AD18" s="83">
        <f>'Bureau de vote'!AF18</f>
        <v>0</v>
      </c>
      <c r="AE18" s="23">
        <f>'Bureau de vote'!AG18</f>
        <v>96</v>
      </c>
      <c r="AF18" s="90">
        <f>'Bureau de vote'!AH18</f>
        <v>0</v>
      </c>
    </row>
    <row r="19" spans="1:32" x14ac:dyDescent="0.15">
      <c r="A19" s="1" t="str">
        <f>'Bureau de vote'!C40</f>
        <v>FAKARAVA</v>
      </c>
      <c r="B19" s="5"/>
      <c r="C19" s="5">
        <f>'Bureau de vote'!E40</f>
        <v>1318</v>
      </c>
      <c r="D19" s="5">
        <f>'Bureau de vote'!F40</f>
        <v>744</v>
      </c>
      <c r="E19" s="5">
        <f>'Bureau de vote'!G40</f>
        <v>574</v>
      </c>
      <c r="F19" s="135">
        <f>'Bureau de vote'!H40</f>
        <v>0.43550834597875571</v>
      </c>
      <c r="G19" s="5">
        <f>'Bureau de vote'!I40</f>
        <v>6</v>
      </c>
      <c r="H19" s="135">
        <f>'Bureau de vote'!J40</f>
        <v>4.552352048558422E-3</v>
      </c>
      <c r="I19" s="5">
        <f>'Bureau de vote'!K40</f>
        <v>26</v>
      </c>
      <c r="J19" s="5">
        <f>'Bureau de vote'!L40</f>
        <v>542</v>
      </c>
      <c r="K19" s="1">
        <f>'Bureau de vote'!M40</f>
        <v>19</v>
      </c>
      <c r="L19" s="137">
        <f>'Bureau de vote'!N40</f>
        <v>3.5055350553505532E-2</v>
      </c>
      <c r="M19" s="5">
        <f>'Bureau de vote'!O40</f>
        <v>210</v>
      </c>
      <c r="N19" s="135">
        <f>'Bureau de vote'!P40</f>
        <v>0.38745387453874541</v>
      </c>
      <c r="O19" s="1">
        <f>'Bureau de vote'!Q40</f>
        <v>60</v>
      </c>
      <c r="P19" s="137">
        <f>'Bureau de vote'!R40</f>
        <v>0.11070110701107011</v>
      </c>
      <c r="Q19" s="5">
        <f>'Bureau de vote'!S40</f>
        <v>8</v>
      </c>
      <c r="R19" s="135">
        <f>'Bureau de vote'!T40</f>
        <v>1.4760147601476014E-2</v>
      </c>
      <c r="S19" s="1">
        <f>'Bureau de vote'!U40</f>
        <v>7</v>
      </c>
      <c r="T19" s="137">
        <f>'Bureau de vote'!V40</f>
        <v>1.2915129151291513E-2</v>
      </c>
      <c r="U19" s="5">
        <f>'Bureau de vote'!W40</f>
        <v>10</v>
      </c>
      <c r="V19" s="135">
        <f>'Bureau de vote'!X40</f>
        <v>1.8450184501845018E-2</v>
      </c>
      <c r="W19" s="1">
        <f>'Bureau de vote'!Y40</f>
        <v>2</v>
      </c>
      <c r="X19" s="137">
        <f>'Bureau de vote'!Z40</f>
        <v>3.6900369003690036E-3</v>
      </c>
      <c r="Y19" s="5">
        <f>'Bureau de vote'!AA40</f>
        <v>6</v>
      </c>
      <c r="Z19" s="135">
        <f>'Bureau de vote'!AB40</f>
        <v>1.107011070110701E-2</v>
      </c>
      <c r="AA19" s="1">
        <f>'Bureau de vote'!AC40</f>
        <v>26</v>
      </c>
      <c r="AB19" s="137">
        <f>'Bureau de vote'!AD40</f>
        <v>4.797047970479705E-2</v>
      </c>
      <c r="AC19" s="5">
        <f>'Bureau de vote'!AE40</f>
        <v>6</v>
      </c>
      <c r="AD19" s="135">
        <f>'Bureau de vote'!AF40</f>
        <v>1.107011070110701E-2</v>
      </c>
      <c r="AE19" s="1">
        <f>'Bureau de vote'!AG40</f>
        <v>188</v>
      </c>
      <c r="AF19" s="137">
        <f>'Bureau de vote'!AH40</f>
        <v>0.34686346863468637</v>
      </c>
    </row>
    <row r="20" spans="1:32" x14ac:dyDescent="0.15">
      <c r="A20" s="23" t="str">
        <f>'Bureau de vote'!C41</f>
        <v>Fakarava</v>
      </c>
      <c r="B20" s="83">
        <f>'Bureau de vote'!D41</f>
        <v>1</v>
      </c>
      <c r="C20" s="83">
        <f>'Bureau de vote'!E41</f>
        <v>606</v>
      </c>
      <c r="D20" s="83">
        <f>'Bureau de vote'!F41</f>
        <v>343</v>
      </c>
      <c r="E20" s="83">
        <f>'Bureau de vote'!G41</f>
        <v>263</v>
      </c>
      <c r="F20" s="192">
        <f>'Bureau de vote'!H41</f>
        <v>43.4</v>
      </c>
      <c r="G20" s="83">
        <f>'Bureau de vote'!I41</f>
        <v>2</v>
      </c>
      <c r="H20" s="192">
        <f>'Bureau de vote'!J41</f>
        <v>0</v>
      </c>
      <c r="I20" s="83">
        <f>'Bureau de vote'!K41</f>
        <v>9</v>
      </c>
      <c r="J20" s="83">
        <f>'Bureau de vote'!L41</f>
        <v>252</v>
      </c>
      <c r="K20" s="23">
        <f>'Bureau de vote'!M41</f>
        <v>10</v>
      </c>
      <c r="L20" s="90">
        <f>'Bureau de vote'!N41</f>
        <v>0</v>
      </c>
      <c r="M20" s="83">
        <f>'Bureau de vote'!O41</f>
        <v>117</v>
      </c>
      <c r="N20" s="83">
        <f>'Bureau de vote'!P41</f>
        <v>0</v>
      </c>
      <c r="O20" s="23">
        <f>'Bureau de vote'!Q41</f>
        <v>34</v>
      </c>
      <c r="P20" s="90">
        <f>'Bureau de vote'!R41</f>
        <v>0</v>
      </c>
      <c r="Q20" s="83">
        <f>'Bureau de vote'!S41</f>
        <v>4</v>
      </c>
      <c r="R20" s="83">
        <f>'Bureau de vote'!T41</f>
        <v>0</v>
      </c>
      <c r="S20" s="23">
        <f>'Bureau de vote'!U41</f>
        <v>1</v>
      </c>
      <c r="T20" s="90">
        <f>'Bureau de vote'!V41</f>
        <v>0</v>
      </c>
      <c r="U20" s="83">
        <f>'Bureau de vote'!W41</f>
        <v>6</v>
      </c>
      <c r="V20" s="83">
        <f>'Bureau de vote'!X41</f>
        <v>0</v>
      </c>
      <c r="W20" s="23">
        <f>'Bureau de vote'!Y41</f>
        <v>0</v>
      </c>
      <c r="X20" s="90">
        <f>'Bureau de vote'!Z41</f>
        <v>0</v>
      </c>
      <c r="Y20" s="83">
        <f>'Bureau de vote'!AA41</f>
        <v>2</v>
      </c>
      <c r="Z20" s="83">
        <f>'Bureau de vote'!AB41</f>
        <v>0</v>
      </c>
      <c r="AA20" s="23">
        <f>'Bureau de vote'!AC41</f>
        <v>15</v>
      </c>
      <c r="AB20" s="90">
        <f>'Bureau de vote'!AD41</f>
        <v>0</v>
      </c>
      <c r="AC20" s="83">
        <f>'Bureau de vote'!AE41</f>
        <v>4</v>
      </c>
      <c r="AD20" s="83">
        <f>'Bureau de vote'!AF41</f>
        <v>0</v>
      </c>
      <c r="AE20" s="23">
        <f>'Bureau de vote'!AG41</f>
        <v>59</v>
      </c>
      <c r="AF20" s="90">
        <f>'Bureau de vote'!AH41</f>
        <v>0</v>
      </c>
    </row>
    <row r="21" spans="1:32" x14ac:dyDescent="0.15">
      <c r="A21" s="23" t="str">
        <f>'Bureau de vote'!C42</f>
        <v>Kauehi</v>
      </c>
      <c r="B21" s="83">
        <f>'Bureau de vote'!D42</f>
        <v>2</v>
      </c>
      <c r="C21" s="83">
        <f>'Bureau de vote'!E42</f>
        <v>237</v>
      </c>
      <c r="D21" s="83">
        <f>'Bureau de vote'!F42</f>
        <v>158</v>
      </c>
      <c r="E21" s="83">
        <f>'Bureau de vote'!G42</f>
        <v>79</v>
      </c>
      <c r="F21" s="192">
        <f>'Bureau de vote'!H42</f>
        <v>33.33</v>
      </c>
      <c r="G21" s="83">
        <f>'Bureau de vote'!I42</f>
        <v>2</v>
      </c>
      <c r="H21" s="192">
        <f>'Bureau de vote'!J42</f>
        <v>0</v>
      </c>
      <c r="I21" s="83">
        <f>'Bureau de vote'!K42</f>
        <v>1</v>
      </c>
      <c r="J21" s="83">
        <f>'Bureau de vote'!L42</f>
        <v>76</v>
      </c>
      <c r="K21" s="23">
        <f>'Bureau de vote'!M42</f>
        <v>2</v>
      </c>
      <c r="L21" s="90">
        <f>'Bureau de vote'!N42</f>
        <v>0</v>
      </c>
      <c r="M21" s="83">
        <f>'Bureau de vote'!O42</f>
        <v>45</v>
      </c>
      <c r="N21" s="83">
        <f>'Bureau de vote'!P42</f>
        <v>0</v>
      </c>
      <c r="O21" s="23">
        <f>'Bureau de vote'!Q42</f>
        <v>4</v>
      </c>
      <c r="P21" s="90">
        <f>'Bureau de vote'!R42</f>
        <v>0</v>
      </c>
      <c r="Q21" s="83">
        <f>'Bureau de vote'!S42</f>
        <v>1</v>
      </c>
      <c r="R21" s="83">
        <f>'Bureau de vote'!T42</f>
        <v>0</v>
      </c>
      <c r="S21" s="23">
        <f>'Bureau de vote'!U42</f>
        <v>3</v>
      </c>
      <c r="T21" s="90">
        <f>'Bureau de vote'!V42</f>
        <v>0</v>
      </c>
      <c r="U21" s="83">
        <f>'Bureau de vote'!W42</f>
        <v>1</v>
      </c>
      <c r="V21" s="83">
        <f>'Bureau de vote'!X42</f>
        <v>0</v>
      </c>
      <c r="W21" s="23">
        <f>'Bureau de vote'!Y42</f>
        <v>0</v>
      </c>
      <c r="X21" s="90">
        <f>'Bureau de vote'!Z42</f>
        <v>0</v>
      </c>
      <c r="Y21" s="83">
        <f>'Bureau de vote'!AA42</f>
        <v>1</v>
      </c>
      <c r="Z21" s="83">
        <f>'Bureau de vote'!AB42</f>
        <v>0</v>
      </c>
      <c r="AA21" s="23">
        <f>'Bureau de vote'!AC42</f>
        <v>1</v>
      </c>
      <c r="AB21" s="90">
        <f>'Bureau de vote'!AD42</f>
        <v>0</v>
      </c>
      <c r="AC21" s="83">
        <f>'Bureau de vote'!AE42</f>
        <v>0</v>
      </c>
      <c r="AD21" s="83">
        <f>'Bureau de vote'!AF42</f>
        <v>0</v>
      </c>
      <c r="AE21" s="23">
        <f>'Bureau de vote'!AG42</f>
        <v>18</v>
      </c>
      <c r="AF21" s="90">
        <f>'Bureau de vote'!AH42</f>
        <v>0</v>
      </c>
    </row>
    <row r="22" spans="1:32" x14ac:dyDescent="0.15">
      <c r="A22" s="23" t="str">
        <f>'Bureau de vote'!C43</f>
        <v>Kauehi</v>
      </c>
      <c r="B22" s="83">
        <f>'Bureau de vote'!D43</f>
        <v>3</v>
      </c>
      <c r="C22" s="83">
        <f>'Bureau de vote'!E43</f>
        <v>214</v>
      </c>
      <c r="D22" s="83">
        <f>'Bureau de vote'!F43</f>
        <v>132</v>
      </c>
      <c r="E22" s="83">
        <f>'Bureau de vote'!G43</f>
        <v>82</v>
      </c>
      <c r="F22" s="192">
        <f>'Bureau de vote'!H43</f>
        <v>38.32</v>
      </c>
      <c r="G22" s="83">
        <f>'Bureau de vote'!I43</f>
        <v>1</v>
      </c>
      <c r="H22" s="192">
        <f>'Bureau de vote'!J43</f>
        <v>0</v>
      </c>
      <c r="I22" s="83">
        <f>'Bureau de vote'!K43</f>
        <v>11</v>
      </c>
      <c r="J22" s="83">
        <f>'Bureau de vote'!L43</f>
        <v>70</v>
      </c>
      <c r="K22" s="23">
        <f>'Bureau de vote'!M43</f>
        <v>3</v>
      </c>
      <c r="L22" s="90">
        <f>'Bureau de vote'!N43</f>
        <v>0</v>
      </c>
      <c r="M22" s="83">
        <f>'Bureau de vote'!O43</f>
        <v>13</v>
      </c>
      <c r="N22" s="83">
        <f>'Bureau de vote'!P43</f>
        <v>0</v>
      </c>
      <c r="O22" s="23">
        <f>'Bureau de vote'!Q43</f>
        <v>11</v>
      </c>
      <c r="P22" s="90">
        <f>'Bureau de vote'!R43</f>
        <v>0</v>
      </c>
      <c r="Q22" s="83">
        <f>'Bureau de vote'!S43</f>
        <v>2</v>
      </c>
      <c r="R22" s="83">
        <f>'Bureau de vote'!T43</f>
        <v>0</v>
      </c>
      <c r="S22" s="23">
        <f>'Bureau de vote'!U43</f>
        <v>2</v>
      </c>
      <c r="T22" s="90">
        <f>'Bureau de vote'!V43</f>
        <v>0</v>
      </c>
      <c r="U22" s="83">
        <f>'Bureau de vote'!W43</f>
        <v>1</v>
      </c>
      <c r="V22" s="83">
        <f>'Bureau de vote'!X43</f>
        <v>0</v>
      </c>
      <c r="W22" s="23">
        <f>'Bureau de vote'!Y43</f>
        <v>1</v>
      </c>
      <c r="X22" s="90">
        <f>'Bureau de vote'!Z43</f>
        <v>0</v>
      </c>
      <c r="Y22" s="83">
        <f>'Bureau de vote'!AA43</f>
        <v>2</v>
      </c>
      <c r="Z22" s="83">
        <f>'Bureau de vote'!AB43</f>
        <v>0</v>
      </c>
      <c r="AA22" s="23">
        <f>'Bureau de vote'!AC43</f>
        <v>5</v>
      </c>
      <c r="AB22" s="90">
        <f>'Bureau de vote'!AD43</f>
        <v>0</v>
      </c>
      <c r="AC22" s="83">
        <f>'Bureau de vote'!AE43</f>
        <v>2</v>
      </c>
      <c r="AD22" s="83">
        <f>'Bureau de vote'!AF43</f>
        <v>0</v>
      </c>
      <c r="AE22" s="23">
        <f>'Bureau de vote'!AG43</f>
        <v>28</v>
      </c>
      <c r="AF22" s="90">
        <f>'Bureau de vote'!AH43</f>
        <v>0</v>
      </c>
    </row>
    <row r="23" spans="1:32" x14ac:dyDescent="0.15">
      <c r="A23" s="23" t="str">
        <f>'Bureau de vote'!C44</f>
        <v>Raraka</v>
      </c>
      <c r="B23" s="83">
        <f>'Bureau de vote'!D44</f>
        <v>4</v>
      </c>
      <c r="C23" s="83">
        <f>'Bureau de vote'!E44</f>
        <v>77</v>
      </c>
      <c r="D23" s="83">
        <f>'Bureau de vote'!F44</f>
        <v>40</v>
      </c>
      <c r="E23" s="83">
        <f>'Bureau de vote'!G44</f>
        <v>37</v>
      </c>
      <c r="F23" s="192">
        <f>'Bureau de vote'!H44</f>
        <v>48.05</v>
      </c>
      <c r="G23" s="83">
        <f>'Bureau de vote'!I44</f>
        <v>0</v>
      </c>
      <c r="H23" s="192">
        <f>'Bureau de vote'!J44</f>
        <v>0</v>
      </c>
      <c r="I23" s="83">
        <f>'Bureau de vote'!K44</f>
        <v>1</v>
      </c>
      <c r="J23" s="83">
        <f>'Bureau de vote'!L44</f>
        <v>36</v>
      </c>
      <c r="K23" s="23">
        <f>'Bureau de vote'!M44</f>
        <v>1</v>
      </c>
      <c r="L23" s="90">
        <f>'Bureau de vote'!N44</f>
        <v>0</v>
      </c>
      <c r="M23" s="83">
        <f>'Bureau de vote'!O44</f>
        <v>8</v>
      </c>
      <c r="N23" s="83">
        <f>'Bureau de vote'!P44</f>
        <v>0</v>
      </c>
      <c r="O23" s="23">
        <f>'Bureau de vote'!Q44</f>
        <v>0</v>
      </c>
      <c r="P23" s="90">
        <f>'Bureau de vote'!R44</f>
        <v>0</v>
      </c>
      <c r="Q23" s="83">
        <f>'Bureau de vote'!S44</f>
        <v>0</v>
      </c>
      <c r="R23" s="83">
        <f>'Bureau de vote'!T44</f>
        <v>0</v>
      </c>
      <c r="S23" s="23">
        <f>'Bureau de vote'!U44</f>
        <v>1</v>
      </c>
      <c r="T23" s="90">
        <f>'Bureau de vote'!V44</f>
        <v>0</v>
      </c>
      <c r="U23" s="83">
        <f>'Bureau de vote'!W44</f>
        <v>0</v>
      </c>
      <c r="V23" s="83">
        <f>'Bureau de vote'!X44</f>
        <v>0</v>
      </c>
      <c r="W23" s="23">
        <f>'Bureau de vote'!Y44</f>
        <v>1</v>
      </c>
      <c r="X23" s="90">
        <f>'Bureau de vote'!Z44</f>
        <v>0</v>
      </c>
      <c r="Y23" s="83">
        <f>'Bureau de vote'!AA44</f>
        <v>0</v>
      </c>
      <c r="Z23" s="83">
        <f>'Bureau de vote'!AB44</f>
        <v>0</v>
      </c>
      <c r="AA23" s="23">
        <f>'Bureau de vote'!AC44</f>
        <v>0</v>
      </c>
      <c r="AB23" s="90">
        <f>'Bureau de vote'!AD44</f>
        <v>0</v>
      </c>
      <c r="AC23" s="83">
        <f>'Bureau de vote'!AE44</f>
        <v>0</v>
      </c>
      <c r="AD23" s="83">
        <f>'Bureau de vote'!AF44</f>
        <v>0</v>
      </c>
      <c r="AE23" s="23">
        <f>'Bureau de vote'!AG44</f>
        <v>25</v>
      </c>
      <c r="AF23" s="90">
        <f>'Bureau de vote'!AH44</f>
        <v>0</v>
      </c>
    </row>
    <row r="24" spans="1:32" x14ac:dyDescent="0.15">
      <c r="A24" s="23" t="str">
        <f>'Bureau de vote'!C45</f>
        <v>Niau</v>
      </c>
      <c r="B24" s="83">
        <f>'Bureau de vote'!D45</f>
        <v>5</v>
      </c>
      <c r="C24" s="83">
        <f>'Bureau de vote'!E45</f>
        <v>184</v>
      </c>
      <c r="D24" s="83">
        <f>'Bureau de vote'!F45</f>
        <v>71</v>
      </c>
      <c r="E24" s="83">
        <f>'Bureau de vote'!G45</f>
        <v>113</v>
      </c>
      <c r="F24" s="192">
        <f>'Bureau de vote'!H45</f>
        <v>61.41</v>
      </c>
      <c r="G24" s="83">
        <f>'Bureau de vote'!I45</f>
        <v>1</v>
      </c>
      <c r="H24" s="192">
        <f>'Bureau de vote'!J45</f>
        <v>0</v>
      </c>
      <c r="I24" s="83">
        <f>'Bureau de vote'!K45</f>
        <v>4</v>
      </c>
      <c r="J24" s="83">
        <f>'Bureau de vote'!L45</f>
        <v>108</v>
      </c>
      <c r="K24" s="23">
        <f>'Bureau de vote'!M45</f>
        <v>3</v>
      </c>
      <c r="L24" s="90">
        <f>'Bureau de vote'!N45</f>
        <v>0</v>
      </c>
      <c r="M24" s="83">
        <f>'Bureau de vote'!O45</f>
        <v>27</v>
      </c>
      <c r="N24" s="83">
        <f>'Bureau de vote'!P45</f>
        <v>0</v>
      </c>
      <c r="O24" s="23">
        <f>'Bureau de vote'!Q45</f>
        <v>11</v>
      </c>
      <c r="P24" s="90">
        <f>'Bureau de vote'!R45</f>
        <v>0</v>
      </c>
      <c r="Q24" s="83">
        <f>'Bureau de vote'!S45</f>
        <v>1</v>
      </c>
      <c r="R24" s="83">
        <f>'Bureau de vote'!T45</f>
        <v>0</v>
      </c>
      <c r="S24" s="23">
        <f>'Bureau de vote'!U45</f>
        <v>0</v>
      </c>
      <c r="T24" s="90">
        <f>'Bureau de vote'!V45</f>
        <v>0</v>
      </c>
      <c r="U24" s="83">
        <f>'Bureau de vote'!W45</f>
        <v>2</v>
      </c>
      <c r="V24" s="83">
        <f>'Bureau de vote'!X45</f>
        <v>0</v>
      </c>
      <c r="W24" s="23">
        <f>'Bureau de vote'!Y45</f>
        <v>0</v>
      </c>
      <c r="X24" s="90">
        <f>'Bureau de vote'!Z45</f>
        <v>0</v>
      </c>
      <c r="Y24" s="83">
        <f>'Bureau de vote'!AA45</f>
        <v>1</v>
      </c>
      <c r="Z24" s="83">
        <f>'Bureau de vote'!AB45</f>
        <v>0</v>
      </c>
      <c r="AA24" s="23">
        <f>'Bureau de vote'!AC45</f>
        <v>5</v>
      </c>
      <c r="AB24" s="90">
        <f>'Bureau de vote'!AD45</f>
        <v>0</v>
      </c>
      <c r="AC24" s="83">
        <f>'Bureau de vote'!AE45</f>
        <v>0</v>
      </c>
      <c r="AD24" s="83">
        <f>'Bureau de vote'!AF45</f>
        <v>0</v>
      </c>
      <c r="AE24" s="23">
        <f>'Bureau de vote'!AG45</f>
        <v>58</v>
      </c>
      <c r="AF24" s="90">
        <f>'Bureau de vote'!AH45</f>
        <v>0</v>
      </c>
    </row>
    <row r="25" spans="1:32" x14ac:dyDescent="0.15">
      <c r="A25" s="1" t="str">
        <f>'Bureau de vote'!C46</f>
        <v>FANGATAU</v>
      </c>
      <c r="B25" s="5"/>
      <c r="C25" s="5">
        <f>'Bureau de vote'!E46</f>
        <v>258</v>
      </c>
      <c r="D25" s="5">
        <f>'Bureau de vote'!F46</f>
        <v>135</v>
      </c>
      <c r="E25" s="5">
        <f>'Bureau de vote'!G46</f>
        <v>123</v>
      </c>
      <c r="F25" s="135">
        <f>'Bureau de vote'!H46</f>
        <v>0.47674418604651164</v>
      </c>
      <c r="G25" s="5">
        <f>'Bureau de vote'!I46</f>
        <v>7</v>
      </c>
      <c r="H25" s="135">
        <f>'Bureau de vote'!J46</f>
        <v>2.7131782945736434E-2</v>
      </c>
      <c r="I25" s="5">
        <f>'Bureau de vote'!K46</f>
        <v>7</v>
      </c>
      <c r="J25" s="5">
        <f>'Bureau de vote'!L46</f>
        <v>109</v>
      </c>
      <c r="K25" s="1">
        <f>'Bureau de vote'!M46</f>
        <v>6</v>
      </c>
      <c r="L25" s="137">
        <f>'Bureau de vote'!N46</f>
        <v>5.5045871559633031E-2</v>
      </c>
      <c r="M25" s="5">
        <f>'Bureau de vote'!O46</f>
        <v>46</v>
      </c>
      <c r="N25" s="135">
        <f>'Bureau de vote'!P46</f>
        <v>0.42201834862385323</v>
      </c>
      <c r="O25" s="1">
        <f>'Bureau de vote'!Q46</f>
        <v>22</v>
      </c>
      <c r="P25" s="137">
        <f>'Bureau de vote'!R46</f>
        <v>0.20183486238532111</v>
      </c>
      <c r="Q25" s="5">
        <f>'Bureau de vote'!S46</f>
        <v>2</v>
      </c>
      <c r="R25" s="135">
        <f>'Bureau de vote'!T46</f>
        <v>1.834862385321101E-2</v>
      </c>
      <c r="S25" s="1">
        <f>'Bureau de vote'!U46</f>
        <v>0</v>
      </c>
      <c r="T25" s="137">
        <f>'Bureau de vote'!V46</f>
        <v>0</v>
      </c>
      <c r="U25" s="5">
        <f>'Bureau de vote'!W46</f>
        <v>2</v>
      </c>
      <c r="V25" s="135">
        <f>'Bureau de vote'!X46</f>
        <v>1.834862385321101E-2</v>
      </c>
      <c r="W25" s="1">
        <f>'Bureau de vote'!Y46</f>
        <v>0</v>
      </c>
      <c r="X25" s="137">
        <f>'Bureau de vote'!Z46</f>
        <v>0</v>
      </c>
      <c r="Y25" s="5">
        <f>'Bureau de vote'!AA46</f>
        <v>0</v>
      </c>
      <c r="Z25" s="135">
        <f>'Bureau de vote'!AB46</f>
        <v>0</v>
      </c>
      <c r="AA25" s="1">
        <f>'Bureau de vote'!AC46</f>
        <v>6</v>
      </c>
      <c r="AB25" s="137">
        <f>'Bureau de vote'!AD46</f>
        <v>5.5045871559633031E-2</v>
      </c>
      <c r="AC25" s="5">
        <f>'Bureau de vote'!AE46</f>
        <v>0</v>
      </c>
      <c r="AD25" s="135">
        <f>'Bureau de vote'!AF46</f>
        <v>0</v>
      </c>
      <c r="AE25" s="1">
        <f>'Bureau de vote'!AG46</f>
        <v>25</v>
      </c>
      <c r="AF25" s="137">
        <f>'Bureau de vote'!AH46</f>
        <v>0.22935779816513763</v>
      </c>
    </row>
    <row r="26" spans="1:32" x14ac:dyDescent="0.15">
      <c r="A26" s="23" t="str">
        <f>'Bureau de vote'!C47</f>
        <v>Fangatau</v>
      </c>
      <c r="B26" s="83">
        <f>'Bureau de vote'!D47</f>
        <v>1</v>
      </c>
      <c r="C26" s="83">
        <f>'Bureau de vote'!E47</f>
        <v>111</v>
      </c>
      <c r="D26" s="83">
        <f>'Bureau de vote'!F47</f>
        <v>50</v>
      </c>
      <c r="E26" s="83">
        <f>'Bureau de vote'!G47</f>
        <v>61</v>
      </c>
      <c r="F26" s="192">
        <f>'Bureau de vote'!H47</f>
        <v>54.95</v>
      </c>
      <c r="G26" s="83">
        <f>'Bureau de vote'!I47</f>
        <v>0</v>
      </c>
      <c r="H26" s="192">
        <f>'Bureau de vote'!J47</f>
        <v>0</v>
      </c>
      <c r="I26" s="83">
        <f>'Bureau de vote'!K47</f>
        <v>4</v>
      </c>
      <c r="J26" s="83">
        <f>'Bureau de vote'!L47</f>
        <v>57</v>
      </c>
      <c r="K26" s="23">
        <f>'Bureau de vote'!M47</f>
        <v>3</v>
      </c>
      <c r="L26" s="90">
        <f>'Bureau de vote'!N47</f>
        <v>0</v>
      </c>
      <c r="M26" s="83">
        <f>'Bureau de vote'!O47</f>
        <v>29</v>
      </c>
      <c r="N26" s="83">
        <f>'Bureau de vote'!P47</f>
        <v>0</v>
      </c>
      <c r="O26" s="23">
        <f>'Bureau de vote'!Q47</f>
        <v>7</v>
      </c>
      <c r="P26" s="90">
        <f>'Bureau de vote'!R47</f>
        <v>0</v>
      </c>
      <c r="Q26" s="83">
        <f>'Bureau de vote'!S47</f>
        <v>2</v>
      </c>
      <c r="R26" s="83">
        <f>'Bureau de vote'!T47</f>
        <v>0</v>
      </c>
      <c r="S26" s="23">
        <f>'Bureau de vote'!U47</f>
        <v>0</v>
      </c>
      <c r="T26" s="90">
        <f>'Bureau de vote'!V47</f>
        <v>0</v>
      </c>
      <c r="U26" s="83">
        <f>'Bureau de vote'!W47</f>
        <v>2</v>
      </c>
      <c r="V26" s="83">
        <f>'Bureau de vote'!X47</f>
        <v>0</v>
      </c>
      <c r="W26" s="23">
        <f>'Bureau de vote'!Y47</f>
        <v>0</v>
      </c>
      <c r="X26" s="90">
        <f>'Bureau de vote'!Z47</f>
        <v>0</v>
      </c>
      <c r="Y26" s="83">
        <f>'Bureau de vote'!AA47</f>
        <v>0</v>
      </c>
      <c r="Z26" s="83">
        <f>'Bureau de vote'!AB47</f>
        <v>0</v>
      </c>
      <c r="AA26" s="23">
        <f>'Bureau de vote'!AC47</f>
        <v>0</v>
      </c>
      <c r="AB26" s="90">
        <f>'Bureau de vote'!AD47</f>
        <v>0</v>
      </c>
      <c r="AC26" s="83">
        <f>'Bureau de vote'!AE47</f>
        <v>0</v>
      </c>
      <c r="AD26" s="83">
        <f>'Bureau de vote'!AF47</f>
        <v>0</v>
      </c>
      <c r="AE26" s="23">
        <f>'Bureau de vote'!AG47</f>
        <v>14</v>
      </c>
      <c r="AF26" s="90">
        <f>'Bureau de vote'!AH47</f>
        <v>0</v>
      </c>
    </row>
    <row r="27" spans="1:32" x14ac:dyDescent="0.15">
      <c r="A27" s="23" t="str">
        <f>'Bureau de vote'!C48</f>
        <v>Fakahina</v>
      </c>
      <c r="B27" s="83">
        <f>'Bureau de vote'!D48</f>
        <v>2</v>
      </c>
      <c r="C27" s="83">
        <f>'Bureau de vote'!E48</f>
        <v>147</v>
      </c>
      <c r="D27" s="83">
        <f>'Bureau de vote'!F48</f>
        <v>85</v>
      </c>
      <c r="E27" s="83">
        <f>'Bureau de vote'!G48</f>
        <v>62</v>
      </c>
      <c r="F27" s="192">
        <f>'Bureau de vote'!H48</f>
        <v>42.18</v>
      </c>
      <c r="G27" s="83">
        <f>'Bureau de vote'!I48</f>
        <v>7</v>
      </c>
      <c r="H27" s="192">
        <f>'Bureau de vote'!J48</f>
        <v>0</v>
      </c>
      <c r="I27" s="83">
        <f>'Bureau de vote'!K48</f>
        <v>3</v>
      </c>
      <c r="J27" s="83">
        <f>'Bureau de vote'!L48</f>
        <v>52</v>
      </c>
      <c r="K27" s="23">
        <f>'Bureau de vote'!M48</f>
        <v>3</v>
      </c>
      <c r="L27" s="90">
        <f>'Bureau de vote'!N48</f>
        <v>0</v>
      </c>
      <c r="M27" s="83">
        <f>'Bureau de vote'!O48</f>
        <v>17</v>
      </c>
      <c r="N27" s="83">
        <f>'Bureau de vote'!P48</f>
        <v>0</v>
      </c>
      <c r="O27" s="23">
        <f>'Bureau de vote'!Q48</f>
        <v>15</v>
      </c>
      <c r="P27" s="90">
        <f>'Bureau de vote'!R48</f>
        <v>0</v>
      </c>
      <c r="Q27" s="83">
        <f>'Bureau de vote'!S48</f>
        <v>0</v>
      </c>
      <c r="R27" s="83">
        <f>'Bureau de vote'!T48</f>
        <v>0</v>
      </c>
      <c r="S27" s="23">
        <f>'Bureau de vote'!U48</f>
        <v>0</v>
      </c>
      <c r="T27" s="90">
        <f>'Bureau de vote'!V48</f>
        <v>0</v>
      </c>
      <c r="U27" s="83">
        <f>'Bureau de vote'!W48</f>
        <v>0</v>
      </c>
      <c r="V27" s="83">
        <f>'Bureau de vote'!X48</f>
        <v>0</v>
      </c>
      <c r="W27" s="23">
        <f>'Bureau de vote'!Y48</f>
        <v>0</v>
      </c>
      <c r="X27" s="90">
        <f>'Bureau de vote'!Z48</f>
        <v>0</v>
      </c>
      <c r="Y27" s="83">
        <f>'Bureau de vote'!AA48</f>
        <v>0</v>
      </c>
      <c r="Z27" s="83">
        <f>'Bureau de vote'!AB48</f>
        <v>0</v>
      </c>
      <c r="AA27" s="23">
        <f>'Bureau de vote'!AC48</f>
        <v>6</v>
      </c>
      <c r="AB27" s="90">
        <f>'Bureau de vote'!AD48</f>
        <v>0</v>
      </c>
      <c r="AC27" s="83">
        <f>'Bureau de vote'!AE48</f>
        <v>0</v>
      </c>
      <c r="AD27" s="83">
        <f>'Bureau de vote'!AF48</f>
        <v>0</v>
      </c>
      <c r="AE27" s="23">
        <f>'Bureau de vote'!AG48</f>
        <v>11</v>
      </c>
      <c r="AF27" s="90">
        <f>'Bureau de vote'!AH48</f>
        <v>0</v>
      </c>
    </row>
    <row r="28" spans="1:32" x14ac:dyDescent="0.15">
      <c r="A28" s="1" t="str">
        <f>'Bureau de vote'!C49</f>
        <v>FATU HIVA</v>
      </c>
      <c r="B28" s="5"/>
      <c r="C28" s="5">
        <f>'Bureau de vote'!E49</f>
        <v>552</v>
      </c>
      <c r="D28" s="5">
        <f>'Bureau de vote'!F49</f>
        <v>264</v>
      </c>
      <c r="E28" s="5">
        <f>'Bureau de vote'!G49</f>
        <v>288</v>
      </c>
      <c r="F28" s="135">
        <f>'Bureau de vote'!H49</f>
        <v>0.52173913043478259</v>
      </c>
      <c r="G28" s="5">
        <f>'Bureau de vote'!I49</f>
        <v>1</v>
      </c>
      <c r="H28" s="135">
        <f>'Bureau de vote'!J49</f>
        <v>1.8115942028985507E-3</v>
      </c>
      <c r="I28" s="5">
        <f>'Bureau de vote'!K49</f>
        <v>4</v>
      </c>
      <c r="J28" s="5">
        <f>'Bureau de vote'!L49</f>
        <v>283</v>
      </c>
      <c r="K28" s="1">
        <f>'Bureau de vote'!M49</f>
        <v>8</v>
      </c>
      <c r="L28" s="137">
        <f>'Bureau de vote'!N49</f>
        <v>2.8268551236749116E-2</v>
      </c>
      <c r="M28" s="5">
        <f>'Bureau de vote'!O49</f>
        <v>69</v>
      </c>
      <c r="N28" s="135">
        <f>'Bureau de vote'!P49</f>
        <v>0.24381625441696114</v>
      </c>
      <c r="O28" s="1">
        <f>'Bureau de vote'!Q49</f>
        <v>20</v>
      </c>
      <c r="P28" s="137">
        <f>'Bureau de vote'!R49</f>
        <v>7.0671378091872794E-2</v>
      </c>
      <c r="Q28" s="5">
        <f>'Bureau de vote'!S49</f>
        <v>6</v>
      </c>
      <c r="R28" s="135">
        <f>'Bureau de vote'!T49</f>
        <v>2.1201413427561839E-2</v>
      </c>
      <c r="S28" s="1">
        <f>'Bureau de vote'!U49</f>
        <v>1</v>
      </c>
      <c r="T28" s="137">
        <f>'Bureau de vote'!V49</f>
        <v>3.5335689045936395E-3</v>
      </c>
      <c r="U28" s="5">
        <f>'Bureau de vote'!W49</f>
        <v>2</v>
      </c>
      <c r="V28" s="135">
        <f>'Bureau de vote'!X49</f>
        <v>7.0671378091872791E-3</v>
      </c>
      <c r="W28" s="1">
        <f>'Bureau de vote'!Y49</f>
        <v>1</v>
      </c>
      <c r="X28" s="137">
        <f>'Bureau de vote'!Z49</f>
        <v>3.5335689045936395E-3</v>
      </c>
      <c r="Y28" s="5">
        <f>'Bureau de vote'!AA49</f>
        <v>1</v>
      </c>
      <c r="Z28" s="135">
        <f>'Bureau de vote'!AB49</f>
        <v>3.5335689045936395E-3</v>
      </c>
      <c r="AA28" s="1">
        <f>'Bureau de vote'!AC49</f>
        <v>13</v>
      </c>
      <c r="AB28" s="137">
        <f>'Bureau de vote'!AD49</f>
        <v>4.5936395759717315E-2</v>
      </c>
      <c r="AC28" s="5">
        <f>'Bureau de vote'!AE49</f>
        <v>0</v>
      </c>
      <c r="AD28" s="135">
        <f>'Bureau de vote'!AF49</f>
        <v>0</v>
      </c>
      <c r="AE28" s="1">
        <f>'Bureau de vote'!AG49</f>
        <v>162</v>
      </c>
      <c r="AF28" s="137">
        <f>'Bureau de vote'!AH49</f>
        <v>0.57243816254416957</v>
      </c>
    </row>
    <row r="29" spans="1:32" x14ac:dyDescent="0.15">
      <c r="A29" s="23" t="str">
        <f>'Bureau de vote'!C50</f>
        <v>Omoa</v>
      </c>
      <c r="B29" s="83">
        <f>'Bureau de vote'!D50</f>
        <v>1</v>
      </c>
      <c r="C29" s="83">
        <f>'Bureau de vote'!E50</f>
        <v>317</v>
      </c>
      <c r="D29" s="83">
        <f>'Bureau de vote'!F50</f>
        <v>155</v>
      </c>
      <c r="E29" s="83">
        <f>'Bureau de vote'!G50</f>
        <v>162</v>
      </c>
      <c r="F29" s="192">
        <f>'Bureau de vote'!H50</f>
        <v>51.1</v>
      </c>
      <c r="G29" s="83">
        <f>'Bureau de vote'!I50</f>
        <v>0</v>
      </c>
      <c r="H29" s="192">
        <f>'Bureau de vote'!J50</f>
        <v>0</v>
      </c>
      <c r="I29" s="83">
        <f>'Bureau de vote'!K50</f>
        <v>2</v>
      </c>
      <c r="J29" s="83">
        <f>'Bureau de vote'!L50</f>
        <v>160</v>
      </c>
      <c r="K29" s="23">
        <f>'Bureau de vote'!M50</f>
        <v>3</v>
      </c>
      <c r="L29" s="90">
        <f>'Bureau de vote'!N50</f>
        <v>0</v>
      </c>
      <c r="M29" s="83">
        <f>'Bureau de vote'!O50</f>
        <v>35</v>
      </c>
      <c r="N29" s="83">
        <f>'Bureau de vote'!P50</f>
        <v>0</v>
      </c>
      <c r="O29" s="23">
        <f>'Bureau de vote'!Q50</f>
        <v>14</v>
      </c>
      <c r="P29" s="90">
        <f>'Bureau de vote'!R50</f>
        <v>0</v>
      </c>
      <c r="Q29" s="83">
        <f>'Bureau de vote'!S50</f>
        <v>6</v>
      </c>
      <c r="R29" s="83">
        <f>'Bureau de vote'!T50</f>
        <v>0</v>
      </c>
      <c r="S29" s="23">
        <f>'Bureau de vote'!U50</f>
        <v>1</v>
      </c>
      <c r="T29" s="90">
        <f>'Bureau de vote'!V50</f>
        <v>0</v>
      </c>
      <c r="U29" s="83">
        <f>'Bureau de vote'!W50</f>
        <v>1</v>
      </c>
      <c r="V29" s="83">
        <f>'Bureau de vote'!X50</f>
        <v>0</v>
      </c>
      <c r="W29" s="23">
        <f>'Bureau de vote'!Y50</f>
        <v>1</v>
      </c>
      <c r="X29" s="90">
        <f>'Bureau de vote'!Z50</f>
        <v>0</v>
      </c>
      <c r="Y29" s="83">
        <f>'Bureau de vote'!AA50</f>
        <v>1</v>
      </c>
      <c r="Z29" s="83">
        <f>'Bureau de vote'!AB50</f>
        <v>0</v>
      </c>
      <c r="AA29" s="23">
        <f>'Bureau de vote'!AC50</f>
        <v>13</v>
      </c>
      <c r="AB29" s="90">
        <f>'Bureau de vote'!AD50</f>
        <v>0</v>
      </c>
      <c r="AC29" s="83">
        <f>'Bureau de vote'!AE50</f>
        <v>0</v>
      </c>
      <c r="AD29" s="83">
        <f>'Bureau de vote'!AF50</f>
        <v>0</v>
      </c>
      <c r="AE29" s="23">
        <f>'Bureau de vote'!AG50</f>
        <v>85</v>
      </c>
      <c r="AF29" s="90">
        <f>'Bureau de vote'!AH50</f>
        <v>0</v>
      </c>
    </row>
    <row r="30" spans="1:32" x14ac:dyDescent="0.15">
      <c r="A30" s="23" t="str">
        <f>'Bureau de vote'!C51</f>
        <v>Hanavave</v>
      </c>
      <c r="B30" s="83">
        <f>'Bureau de vote'!D51</f>
        <v>2</v>
      </c>
      <c r="C30" s="83">
        <f>'Bureau de vote'!E51</f>
        <v>235</v>
      </c>
      <c r="D30" s="83">
        <f>'Bureau de vote'!F51</f>
        <v>109</v>
      </c>
      <c r="E30" s="83">
        <f>'Bureau de vote'!G51</f>
        <v>126</v>
      </c>
      <c r="F30" s="192">
        <f>'Bureau de vote'!H51</f>
        <v>53.62</v>
      </c>
      <c r="G30" s="83">
        <f>'Bureau de vote'!I51</f>
        <v>1</v>
      </c>
      <c r="H30" s="192">
        <f>'Bureau de vote'!J51</f>
        <v>0</v>
      </c>
      <c r="I30" s="83">
        <f>'Bureau de vote'!K51</f>
        <v>2</v>
      </c>
      <c r="J30" s="83">
        <f>'Bureau de vote'!L51</f>
        <v>123</v>
      </c>
      <c r="K30" s="23">
        <f>'Bureau de vote'!M51</f>
        <v>5</v>
      </c>
      <c r="L30" s="90">
        <f>'Bureau de vote'!N51</f>
        <v>0</v>
      </c>
      <c r="M30" s="83">
        <f>'Bureau de vote'!O51</f>
        <v>34</v>
      </c>
      <c r="N30" s="83">
        <f>'Bureau de vote'!P51</f>
        <v>0</v>
      </c>
      <c r="O30" s="23">
        <f>'Bureau de vote'!Q51</f>
        <v>6</v>
      </c>
      <c r="P30" s="90">
        <f>'Bureau de vote'!R51</f>
        <v>0</v>
      </c>
      <c r="Q30" s="83">
        <f>'Bureau de vote'!S51</f>
        <v>0</v>
      </c>
      <c r="R30" s="83">
        <f>'Bureau de vote'!T51</f>
        <v>0</v>
      </c>
      <c r="S30" s="23">
        <f>'Bureau de vote'!U51</f>
        <v>0</v>
      </c>
      <c r="T30" s="90">
        <f>'Bureau de vote'!V51</f>
        <v>0</v>
      </c>
      <c r="U30" s="83">
        <f>'Bureau de vote'!W51</f>
        <v>1</v>
      </c>
      <c r="V30" s="83">
        <f>'Bureau de vote'!X51</f>
        <v>0</v>
      </c>
      <c r="W30" s="23">
        <f>'Bureau de vote'!Y51</f>
        <v>0</v>
      </c>
      <c r="X30" s="90">
        <f>'Bureau de vote'!Z51</f>
        <v>0</v>
      </c>
      <c r="Y30" s="83">
        <f>'Bureau de vote'!AA51</f>
        <v>0</v>
      </c>
      <c r="Z30" s="83">
        <f>'Bureau de vote'!AB51</f>
        <v>0</v>
      </c>
      <c r="AA30" s="23">
        <f>'Bureau de vote'!AC51</f>
        <v>0</v>
      </c>
      <c r="AB30" s="90">
        <f>'Bureau de vote'!AD51</f>
        <v>0</v>
      </c>
      <c r="AC30" s="83">
        <f>'Bureau de vote'!AE51</f>
        <v>0</v>
      </c>
      <c r="AD30" s="83">
        <f>'Bureau de vote'!AF51</f>
        <v>0</v>
      </c>
      <c r="AE30" s="23">
        <f>'Bureau de vote'!AG51</f>
        <v>77</v>
      </c>
      <c r="AF30" s="90">
        <f>'Bureau de vote'!AH51</f>
        <v>0</v>
      </c>
    </row>
    <row r="31" spans="1:32" x14ac:dyDescent="0.15">
      <c r="A31" s="1" t="str">
        <f>'Bureau de vote'!C52</f>
        <v>GAMBIER</v>
      </c>
      <c r="B31" s="5"/>
      <c r="C31" s="5">
        <f>'Bureau de vote'!E52</f>
        <v>845</v>
      </c>
      <c r="D31" s="5">
        <f>'Bureau de vote'!F52</f>
        <v>561</v>
      </c>
      <c r="E31" s="5">
        <f>'Bureau de vote'!G52</f>
        <v>284</v>
      </c>
      <c r="F31" s="135">
        <f>'Bureau de vote'!H52</f>
        <v>0.336094674556213</v>
      </c>
      <c r="G31" s="5">
        <f>'Bureau de vote'!I52</f>
        <v>9</v>
      </c>
      <c r="H31" s="135">
        <f>'Bureau de vote'!J52</f>
        <v>1.0650887573964497E-2</v>
      </c>
      <c r="I31" s="5">
        <f>'Bureau de vote'!K52</f>
        <v>4</v>
      </c>
      <c r="J31" s="5">
        <f>'Bureau de vote'!L52</f>
        <v>271</v>
      </c>
      <c r="K31" s="1">
        <f>'Bureau de vote'!M52</f>
        <v>10</v>
      </c>
      <c r="L31" s="137">
        <f>'Bureau de vote'!N52</f>
        <v>3.6900369003690037E-2</v>
      </c>
      <c r="M31" s="5">
        <f>'Bureau de vote'!O52</f>
        <v>105</v>
      </c>
      <c r="N31" s="135">
        <f>'Bureau de vote'!P52</f>
        <v>0.38745387453874541</v>
      </c>
      <c r="O31" s="1">
        <f>'Bureau de vote'!Q52</f>
        <v>26</v>
      </c>
      <c r="P31" s="137">
        <f>'Bureau de vote'!R52</f>
        <v>9.5940959409594101E-2</v>
      </c>
      <c r="Q31" s="5">
        <f>'Bureau de vote'!S52</f>
        <v>9</v>
      </c>
      <c r="R31" s="135">
        <f>'Bureau de vote'!T52</f>
        <v>3.3210332103321034E-2</v>
      </c>
      <c r="S31" s="1">
        <f>'Bureau de vote'!U52</f>
        <v>3</v>
      </c>
      <c r="T31" s="137">
        <f>'Bureau de vote'!V52</f>
        <v>1.107011070110701E-2</v>
      </c>
      <c r="U31" s="5">
        <f>'Bureau de vote'!W52</f>
        <v>4</v>
      </c>
      <c r="V31" s="135">
        <f>'Bureau de vote'!X52</f>
        <v>1.4760147601476014E-2</v>
      </c>
      <c r="W31" s="1">
        <f>'Bureau de vote'!Y52</f>
        <v>0</v>
      </c>
      <c r="X31" s="137">
        <f>'Bureau de vote'!Z52</f>
        <v>0</v>
      </c>
      <c r="Y31" s="5">
        <f>'Bureau de vote'!AA52</f>
        <v>0</v>
      </c>
      <c r="Z31" s="135">
        <f>'Bureau de vote'!AB52</f>
        <v>0</v>
      </c>
      <c r="AA31" s="1">
        <f>'Bureau de vote'!AC52</f>
        <v>6</v>
      </c>
      <c r="AB31" s="137">
        <f>'Bureau de vote'!AD52</f>
        <v>2.2140221402214021E-2</v>
      </c>
      <c r="AC31" s="5">
        <f>'Bureau de vote'!AE52</f>
        <v>2</v>
      </c>
      <c r="AD31" s="135">
        <f>'Bureau de vote'!AF52</f>
        <v>7.3800738007380072E-3</v>
      </c>
      <c r="AE31" s="1">
        <f>'Bureau de vote'!AG52</f>
        <v>106</v>
      </c>
      <c r="AF31" s="137">
        <f>'Bureau de vote'!AH52</f>
        <v>0.39114391143911437</v>
      </c>
    </row>
    <row r="32" spans="1:32" x14ac:dyDescent="0.15">
      <c r="A32" s="23" t="str">
        <f>'Bureau de vote'!C53</f>
        <v>Rikitea</v>
      </c>
      <c r="B32" s="83">
        <f>'Bureau de vote'!D53</f>
        <v>1</v>
      </c>
      <c r="C32" s="83">
        <f>'Bureau de vote'!E53</f>
        <v>845</v>
      </c>
      <c r="D32" s="83">
        <f>'Bureau de vote'!F53</f>
        <v>561</v>
      </c>
      <c r="E32" s="83">
        <f>'Bureau de vote'!G53</f>
        <v>284</v>
      </c>
      <c r="F32" s="192">
        <f>'Bureau de vote'!H53</f>
        <v>33.61</v>
      </c>
      <c r="G32" s="83">
        <f>'Bureau de vote'!I53</f>
        <v>9</v>
      </c>
      <c r="H32" s="192">
        <f>'Bureau de vote'!J53</f>
        <v>0</v>
      </c>
      <c r="I32" s="83">
        <f>'Bureau de vote'!K53</f>
        <v>4</v>
      </c>
      <c r="J32" s="83">
        <f>'Bureau de vote'!L53</f>
        <v>271</v>
      </c>
      <c r="K32" s="23">
        <f>'Bureau de vote'!M53</f>
        <v>10</v>
      </c>
      <c r="L32" s="90">
        <f>'Bureau de vote'!N53</f>
        <v>0</v>
      </c>
      <c r="M32" s="83">
        <f>'Bureau de vote'!O53</f>
        <v>105</v>
      </c>
      <c r="N32" s="83">
        <f>'Bureau de vote'!P53</f>
        <v>0</v>
      </c>
      <c r="O32" s="23">
        <f>'Bureau de vote'!Q53</f>
        <v>26</v>
      </c>
      <c r="P32" s="90">
        <f>'Bureau de vote'!R53</f>
        <v>0</v>
      </c>
      <c r="Q32" s="83">
        <f>'Bureau de vote'!S53</f>
        <v>9</v>
      </c>
      <c r="R32" s="83">
        <f>'Bureau de vote'!T53</f>
        <v>0</v>
      </c>
      <c r="S32" s="23">
        <f>'Bureau de vote'!U53</f>
        <v>3</v>
      </c>
      <c r="T32" s="90">
        <f>'Bureau de vote'!V53</f>
        <v>0</v>
      </c>
      <c r="U32" s="83">
        <f>'Bureau de vote'!W53</f>
        <v>4</v>
      </c>
      <c r="V32" s="83">
        <f>'Bureau de vote'!X53</f>
        <v>0</v>
      </c>
      <c r="W32" s="23">
        <f>'Bureau de vote'!Y53</f>
        <v>0</v>
      </c>
      <c r="X32" s="90">
        <f>'Bureau de vote'!Z53</f>
        <v>0</v>
      </c>
      <c r="Y32" s="83">
        <f>'Bureau de vote'!AA53</f>
        <v>0</v>
      </c>
      <c r="Z32" s="83">
        <f>'Bureau de vote'!AB53</f>
        <v>0</v>
      </c>
      <c r="AA32" s="23">
        <f>'Bureau de vote'!AC53</f>
        <v>6</v>
      </c>
      <c r="AB32" s="90">
        <f>'Bureau de vote'!AD53</f>
        <v>0</v>
      </c>
      <c r="AC32" s="83">
        <f>'Bureau de vote'!AE53</f>
        <v>2</v>
      </c>
      <c r="AD32" s="83">
        <f>'Bureau de vote'!AF53</f>
        <v>0</v>
      </c>
      <c r="AE32" s="23">
        <f>'Bureau de vote'!AG53</f>
        <v>106</v>
      </c>
      <c r="AF32" s="90">
        <f>'Bureau de vote'!AH53</f>
        <v>0</v>
      </c>
    </row>
    <row r="33" spans="1:32" x14ac:dyDescent="0.15">
      <c r="A33" s="1" t="str">
        <f>'Bureau de vote'!C54</f>
        <v>HAO</v>
      </c>
      <c r="B33" s="5"/>
      <c r="C33" s="5">
        <f>'Bureau de vote'!E54</f>
        <v>1274</v>
      </c>
      <c r="D33" s="5">
        <f>'Bureau de vote'!F54</f>
        <v>743</v>
      </c>
      <c r="E33" s="5">
        <f>'Bureau de vote'!G54</f>
        <v>531</v>
      </c>
      <c r="F33" s="135">
        <f>'Bureau de vote'!H54</f>
        <v>0.41679748822605966</v>
      </c>
      <c r="G33" s="5">
        <f>'Bureau de vote'!I54</f>
        <v>0</v>
      </c>
      <c r="H33" s="135">
        <f>'Bureau de vote'!J54</f>
        <v>0</v>
      </c>
      <c r="I33" s="5">
        <f>'Bureau de vote'!K54</f>
        <v>26</v>
      </c>
      <c r="J33" s="5">
        <f>'Bureau de vote'!L54</f>
        <v>505</v>
      </c>
      <c r="K33" s="1">
        <f>'Bureau de vote'!M54</f>
        <v>5</v>
      </c>
      <c r="L33" s="137">
        <f>'Bureau de vote'!N54</f>
        <v>9.9009900990099011E-3</v>
      </c>
      <c r="M33" s="5">
        <f>'Bureau de vote'!O54</f>
        <v>159</v>
      </c>
      <c r="N33" s="135">
        <f>'Bureau de vote'!P54</f>
        <v>0.31485148514851485</v>
      </c>
      <c r="O33" s="1">
        <f>'Bureau de vote'!Q54</f>
        <v>48</v>
      </c>
      <c r="P33" s="137">
        <f>'Bureau de vote'!R54</f>
        <v>9.5049504950495051E-2</v>
      </c>
      <c r="Q33" s="5">
        <f>'Bureau de vote'!S54</f>
        <v>16</v>
      </c>
      <c r="R33" s="135">
        <f>'Bureau de vote'!T54</f>
        <v>3.1683168316831684E-2</v>
      </c>
      <c r="S33" s="1">
        <f>'Bureau de vote'!U54</f>
        <v>7</v>
      </c>
      <c r="T33" s="137">
        <f>'Bureau de vote'!V54</f>
        <v>1.3861386138613862E-2</v>
      </c>
      <c r="U33" s="5">
        <f>'Bureau de vote'!W54</f>
        <v>8</v>
      </c>
      <c r="V33" s="135">
        <f>'Bureau de vote'!X54</f>
        <v>1.5841584158415842E-2</v>
      </c>
      <c r="W33" s="1">
        <f>'Bureau de vote'!Y54</f>
        <v>0</v>
      </c>
      <c r="X33" s="137">
        <f>'Bureau de vote'!Z54</f>
        <v>0</v>
      </c>
      <c r="Y33" s="5">
        <f>'Bureau de vote'!AA54</f>
        <v>2</v>
      </c>
      <c r="Z33" s="135">
        <f>'Bureau de vote'!AB54</f>
        <v>3.9603960396039604E-3</v>
      </c>
      <c r="AA33" s="1">
        <f>'Bureau de vote'!AC54</f>
        <v>27</v>
      </c>
      <c r="AB33" s="137">
        <f>'Bureau de vote'!AD54</f>
        <v>5.3465346534653464E-2</v>
      </c>
      <c r="AC33" s="5">
        <f>'Bureau de vote'!AE54</f>
        <v>1</v>
      </c>
      <c r="AD33" s="135">
        <f>'Bureau de vote'!AF54</f>
        <v>1.9801980198019802E-3</v>
      </c>
      <c r="AE33" s="1">
        <f>'Bureau de vote'!AG54</f>
        <v>232</v>
      </c>
      <c r="AF33" s="137">
        <f>'Bureau de vote'!AH54</f>
        <v>0.45940594059405943</v>
      </c>
    </row>
    <row r="34" spans="1:32" x14ac:dyDescent="0.15">
      <c r="A34" s="23" t="str">
        <f>'Bureau de vote'!C55</f>
        <v>Hao</v>
      </c>
      <c r="B34" s="83">
        <f>'Bureau de vote'!D55</f>
        <v>1</v>
      </c>
      <c r="C34" s="83">
        <f>'Bureau de vote'!E55</f>
        <v>1063</v>
      </c>
      <c r="D34" s="83">
        <f>'Bureau de vote'!F55</f>
        <v>612</v>
      </c>
      <c r="E34" s="83">
        <f>'Bureau de vote'!G55</f>
        <v>451</v>
      </c>
      <c r="F34" s="192">
        <f>'Bureau de vote'!H55</f>
        <v>42.43</v>
      </c>
      <c r="G34" s="83">
        <f>'Bureau de vote'!I55</f>
        <v>0</v>
      </c>
      <c r="H34" s="192">
        <f>'Bureau de vote'!J55</f>
        <v>0</v>
      </c>
      <c r="I34" s="83">
        <f>'Bureau de vote'!K55</f>
        <v>25</v>
      </c>
      <c r="J34" s="83">
        <f>'Bureau de vote'!L55</f>
        <v>426</v>
      </c>
      <c r="K34" s="23">
        <f>'Bureau de vote'!M55</f>
        <v>4</v>
      </c>
      <c r="L34" s="90">
        <f>'Bureau de vote'!N55</f>
        <v>0</v>
      </c>
      <c r="M34" s="83">
        <f>'Bureau de vote'!O55</f>
        <v>146</v>
      </c>
      <c r="N34" s="83">
        <f>'Bureau de vote'!P55</f>
        <v>0</v>
      </c>
      <c r="O34" s="23">
        <f>'Bureau de vote'!Q55</f>
        <v>42</v>
      </c>
      <c r="P34" s="90">
        <f>'Bureau de vote'!R55</f>
        <v>0</v>
      </c>
      <c r="Q34" s="83">
        <f>'Bureau de vote'!S55</f>
        <v>12</v>
      </c>
      <c r="R34" s="83">
        <f>'Bureau de vote'!T55</f>
        <v>0</v>
      </c>
      <c r="S34" s="23">
        <f>'Bureau de vote'!U55</f>
        <v>7</v>
      </c>
      <c r="T34" s="90">
        <f>'Bureau de vote'!V55</f>
        <v>0</v>
      </c>
      <c r="U34" s="83">
        <f>'Bureau de vote'!W55</f>
        <v>4</v>
      </c>
      <c r="V34" s="83">
        <f>'Bureau de vote'!X55</f>
        <v>0</v>
      </c>
      <c r="W34" s="23">
        <f>'Bureau de vote'!Y55</f>
        <v>0</v>
      </c>
      <c r="X34" s="90">
        <f>'Bureau de vote'!Z55</f>
        <v>0</v>
      </c>
      <c r="Y34" s="83">
        <f>'Bureau de vote'!AA55</f>
        <v>2</v>
      </c>
      <c r="Z34" s="83">
        <f>'Bureau de vote'!AB55</f>
        <v>0</v>
      </c>
      <c r="AA34" s="23">
        <f>'Bureau de vote'!AC55</f>
        <v>22</v>
      </c>
      <c r="AB34" s="90">
        <f>'Bureau de vote'!AD55</f>
        <v>0</v>
      </c>
      <c r="AC34" s="83">
        <f>'Bureau de vote'!AE55</f>
        <v>1</v>
      </c>
      <c r="AD34" s="83">
        <f>'Bureau de vote'!AF55</f>
        <v>0</v>
      </c>
      <c r="AE34" s="23">
        <f>'Bureau de vote'!AG55</f>
        <v>186</v>
      </c>
      <c r="AF34" s="90">
        <f>'Bureau de vote'!AH55</f>
        <v>0</v>
      </c>
    </row>
    <row r="35" spans="1:32" x14ac:dyDescent="0.15">
      <c r="A35" s="23" t="str">
        <f>'Bureau de vote'!C56</f>
        <v>Amanu</v>
      </c>
      <c r="B35" s="83">
        <f>'Bureau de vote'!D56</f>
        <v>2</v>
      </c>
      <c r="C35" s="83">
        <f>'Bureau de vote'!E56</f>
        <v>156</v>
      </c>
      <c r="D35" s="83">
        <f>'Bureau de vote'!F56</f>
        <v>102</v>
      </c>
      <c r="E35" s="83">
        <f>'Bureau de vote'!G56</f>
        <v>54</v>
      </c>
      <c r="F35" s="192">
        <f>'Bureau de vote'!H56</f>
        <v>34.619999999999997</v>
      </c>
      <c r="G35" s="83">
        <f>'Bureau de vote'!I56</f>
        <v>0</v>
      </c>
      <c r="H35" s="192">
        <f>'Bureau de vote'!J56</f>
        <v>0</v>
      </c>
      <c r="I35" s="83">
        <f>'Bureau de vote'!K56</f>
        <v>1</v>
      </c>
      <c r="J35" s="83">
        <f>'Bureau de vote'!L56</f>
        <v>53</v>
      </c>
      <c r="K35" s="23">
        <f>'Bureau de vote'!M56</f>
        <v>1</v>
      </c>
      <c r="L35" s="90">
        <f>'Bureau de vote'!N56</f>
        <v>0</v>
      </c>
      <c r="M35" s="83">
        <f>'Bureau de vote'!O56</f>
        <v>10</v>
      </c>
      <c r="N35" s="83">
        <f>'Bureau de vote'!P56</f>
        <v>0</v>
      </c>
      <c r="O35" s="23">
        <f>'Bureau de vote'!Q56</f>
        <v>3</v>
      </c>
      <c r="P35" s="90">
        <f>'Bureau de vote'!R56</f>
        <v>0</v>
      </c>
      <c r="Q35" s="83">
        <f>'Bureau de vote'!S56</f>
        <v>0</v>
      </c>
      <c r="R35" s="83">
        <f>'Bureau de vote'!T56</f>
        <v>0</v>
      </c>
      <c r="S35" s="23">
        <f>'Bureau de vote'!U56</f>
        <v>0</v>
      </c>
      <c r="T35" s="90">
        <f>'Bureau de vote'!V56</f>
        <v>0</v>
      </c>
      <c r="U35" s="83">
        <f>'Bureau de vote'!W56</f>
        <v>2</v>
      </c>
      <c r="V35" s="83">
        <f>'Bureau de vote'!X56</f>
        <v>0</v>
      </c>
      <c r="W35" s="23">
        <f>'Bureau de vote'!Y56</f>
        <v>0</v>
      </c>
      <c r="X35" s="90">
        <f>'Bureau de vote'!Z56</f>
        <v>0</v>
      </c>
      <c r="Y35" s="83">
        <f>'Bureau de vote'!AA56</f>
        <v>0</v>
      </c>
      <c r="Z35" s="83">
        <f>'Bureau de vote'!AB56</f>
        <v>0</v>
      </c>
      <c r="AA35" s="23">
        <f>'Bureau de vote'!AC56</f>
        <v>5</v>
      </c>
      <c r="AB35" s="90">
        <f>'Bureau de vote'!AD56</f>
        <v>0</v>
      </c>
      <c r="AC35" s="83">
        <f>'Bureau de vote'!AE56</f>
        <v>0</v>
      </c>
      <c r="AD35" s="83">
        <f>'Bureau de vote'!AF56</f>
        <v>0</v>
      </c>
      <c r="AE35" s="23">
        <f>'Bureau de vote'!AG56</f>
        <v>32</v>
      </c>
      <c r="AF35" s="90">
        <f>'Bureau de vote'!AH56</f>
        <v>0</v>
      </c>
    </row>
    <row r="36" spans="1:32" x14ac:dyDescent="0.15">
      <c r="A36" s="23" t="str">
        <f>'Bureau de vote'!C57</f>
        <v>Hereheretue</v>
      </c>
      <c r="B36" s="83">
        <f>'Bureau de vote'!D57</f>
        <v>3</v>
      </c>
      <c r="C36" s="83">
        <f>'Bureau de vote'!E57</f>
        <v>55</v>
      </c>
      <c r="D36" s="83">
        <f>'Bureau de vote'!F57</f>
        <v>29</v>
      </c>
      <c r="E36" s="83">
        <f>'Bureau de vote'!G57</f>
        <v>26</v>
      </c>
      <c r="F36" s="192">
        <f>'Bureau de vote'!H57</f>
        <v>47.27</v>
      </c>
      <c r="G36" s="83">
        <f>'Bureau de vote'!I57</f>
        <v>0</v>
      </c>
      <c r="H36" s="192">
        <f>'Bureau de vote'!J57</f>
        <v>0</v>
      </c>
      <c r="I36" s="83">
        <f>'Bureau de vote'!K57</f>
        <v>0</v>
      </c>
      <c r="J36" s="83">
        <f>'Bureau de vote'!L57</f>
        <v>26</v>
      </c>
      <c r="K36" s="23">
        <f>'Bureau de vote'!M57</f>
        <v>0</v>
      </c>
      <c r="L36" s="90">
        <f>'Bureau de vote'!N57</f>
        <v>0</v>
      </c>
      <c r="M36" s="83">
        <f>'Bureau de vote'!O57</f>
        <v>3</v>
      </c>
      <c r="N36" s="83">
        <f>'Bureau de vote'!P57</f>
        <v>0</v>
      </c>
      <c r="O36" s="23">
        <f>'Bureau de vote'!Q57</f>
        <v>3</v>
      </c>
      <c r="P36" s="90">
        <f>'Bureau de vote'!R57</f>
        <v>0</v>
      </c>
      <c r="Q36" s="83">
        <f>'Bureau de vote'!S57</f>
        <v>4</v>
      </c>
      <c r="R36" s="83">
        <f>'Bureau de vote'!T57</f>
        <v>0</v>
      </c>
      <c r="S36" s="23">
        <f>'Bureau de vote'!U57</f>
        <v>0</v>
      </c>
      <c r="T36" s="90">
        <f>'Bureau de vote'!V57</f>
        <v>0</v>
      </c>
      <c r="U36" s="83">
        <f>'Bureau de vote'!W57</f>
        <v>2</v>
      </c>
      <c r="V36" s="83">
        <f>'Bureau de vote'!X57</f>
        <v>0</v>
      </c>
      <c r="W36" s="23">
        <f>'Bureau de vote'!Y57</f>
        <v>0</v>
      </c>
      <c r="X36" s="90">
        <f>'Bureau de vote'!Z57</f>
        <v>0</v>
      </c>
      <c r="Y36" s="83">
        <f>'Bureau de vote'!AA57</f>
        <v>0</v>
      </c>
      <c r="Z36" s="83">
        <f>'Bureau de vote'!AB57</f>
        <v>0</v>
      </c>
      <c r="AA36" s="23">
        <f>'Bureau de vote'!AC57</f>
        <v>0</v>
      </c>
      <c r="AB36" s="90">
        <f>'Bureau de vote'!AD57</f>
        <v>0</v>
      </c>
      <c r="AC36" s="83">
        <f>'Bureau de vote'!AE57</f>
        <v>0</v>
      </c>
      <c r="AD36" s="83">
        <f>'Bureau de vote'!AF57</f>
        <v>0</v>
      </c>
      <c r="AE36" s="23">
        <f>'Bureau de vote'!AG57</f>
        <v>14</v>
      </c>
      <c r="AF36" s="90">
        <f>'Bureau de vote'!AH57</f>
        <v>0</v>
      </c>
    </row>
    <row r="37" spans="1:32" x14ac:dyDescent="0.15">
      <c r="A37" s="1" t="str">
        <f>'Bureau de vote'!C58</f>
        <v>HIKUERU</v>
      </c>
      <c r="B37" s="5"/>
      <c r="C37" s="5">
        <f>'Bureau de vote'!E58</f>
        <v>181</v>
      </c>
      <c r="D37" s="5">
        <f>'Bureau de vote'!F58</f>
        <v>114</v>
      </c>
      <c r="E37" s="5">
        <f>'Bureau de vote'!G58</f>
        <v>67</v>
      </c>
      <c r="F37" s="135">
        <f>'Bureau de vote'!H58</f>
        <v>0.37016574585635359</v>
      </c>
      <c r="G37" s="5">
        <f>'Bureau de vote'!I58</f>
        <v>1</v>
      </c>
      <c r="H37" s="135">
        <f>'Bureau de vote'!J58</f>
        <v>5.5248618784530384E-3</v>
      </c>
      <c r="I37" s="5">
        <f>'Bureau de vote'!K58</f>
        <v>2</v>
      </c>
      <c r="J37" s="5">
        <f>'Bureau de vote'!L58</f>
        <v>64</v>
      </c>
      <c r="K37" s="1">
        <f>'Bureau de vote'!M58</f>
        <v>0</v>
      </c>
      <c r="L37" s="137">
        <f>'Bureau de vote'!N58</f>
        <v>0</v>
      </c>
      <c r="M37" s="5">
        <f>'Bureau de vote'!O58</f>
        <v>26</v>
      </c>
      <c r="N37" s="135">
        <f>'Bureau de vote'!P58</f>
        <v>0.40625</v>
      </c>
      <c r="O37" s="1">
        <f>'Bureau de vote'!Q58</f>
        <v>0</v>
      </c>
      <c r="P37" s="137">
        <f>'Bureau de vote'!R58</f>
        <v>0</v>
      </c>
      <c r="Q37" s="5">
        <f>'Bureau de vote'!S58</f>
        <v>0</v>
      </c>
      <c r="R37" s="135">
        <f>'Bureau de vote'!T58</f>
        <v>0</v>
      </c>
      <c r="S37" s="1">
        <f>'Bureau de vote'!U58</f>
        <v>0</v>
      </c>
      <c r="T37" s="137">
        <f>'Bureau de vote'!V58</f>
        <v>0</v>
      </c>
      <c r="U37" s="5">
        <f>'Bureau de vote'!W58</f>
        <v>5</v>
      </c>
      <c r="V37" s="135">
        <f>'Bureau de vote'!X58</f>
        <v>7.8125E-2</v>
      </c>
      <c r="W37" s="1">
        <f>'Bureau de vote'!Y58</f>
        <v>0</v>
      </c>
      <c r="X37" s="137">
        <f>'Bureau de vote'!Z58</f>
        <v>0</v>
      </c>
      <c r="Y37" s="5">
        <f>'Bureau de vote'!AA58</f>
        <v>0</v>
      </c>
      <c r="Z37" s="135">
        <f>'Bureau de vote'!AB58</f>
        <v>0</v>
      </c>
      <c r="AA37" s="1">
        <f>'Bureau de vote'!AC58</f>
        <v>0</v>
      </c>
      <c r="AB37" s="137">
        <f>'Bureau de vote'!AD58</f>
        <v>0</v>
      </c>
      <c r="AC37" s="5">
        <f>'Bureau de vote'!AE58</f>
        <v>0</v>
      </c>
      <c r="AD37" s="135">
        <f>'Bureau de vote'!AF58</f>
        <v>0</v>
      </c>
      <c r="AE37" s="1">
        <f>'Bureau de vote'!AG58</f>
        <v>33</v>
      </c>
      <c r="AF37" s="137">
        <f>'Bureau de vote'!AH58</f>
        <v>0.515625</v>
      </c>
    </row>
    <row r="38" spans="1:32" x14ac:dyDescent="0.15">
      <c r="A38" s="23" t="str">
        <f>'Bureau de vote'!C59</f>
        <v>Hikueru</v>
      </c>
      <c r="B38" s="83">
        <f>'Bureau de vote'!D59</f>
        <v>1</v>
      </c>
      <c r="C38" s="83">
        <f>'Bureau de vote'!E59</f>
        <v>112</v>
      </c>
      <c r="D38" s="83">
        <f>'Bureau de vote'!F59</f>
        <v>75</v>
      </c>
      <c r="E38" s="83">
        <f>'Bureau de vote'!G59</f>
        <v>37</v>
      </c>
      <c r="F38" s="192">
        <f>'Bureau de vote'!H59</f>
        <v>33.04</v>
      </c>
      <c r="G38" s="83">
        <f>'Bureau de vote'!I59</f>
        <v>0</v>
      </c>
      <c r="H38" s="192">
        <f>'Bureau de vote'!J59</f>
        <v>0</v>
      </c>
      <c r="I38" s="83">
        <f>'Bureau de vote'!K59</f>
        <v>1</v>
      </c>
      <c r="J38" s="83">
        <f>'Bureau de vote'!L59</f>
        <v>36</v>
      </c>
      <c r="K38" s="23">
        <f>'Bureau de vote'!M59</f>
        <v>0</v>
      </c>
      <c r="L38" s="90">
        <f>'Bureau de vote'!N59</f>
        <v>0</v>
      </c>
      <c r="M38" s="83">
        <f>'Bureau de vote'!O59</f>
        <v>16</v>
      </c>
      <c r="N38" s="83">
        <f>'Bureau de vote'!P59</f>
        <v>0</v>
      </c>
      <c r="O38" s="23">
        <f>'Bureau de vote'!Q59</f>
        <v>0</v>
      </c>
      <c r="P38" s="90">
        <f>'Bureau de vote'!R59</f>
        <v>0</v>
      </c>
      <c r="Q38" s="83">
        <f>'Bureau de vote'!S59</f>
        <v>0</v>
      </c>
      <c r="R38" s="83">
        <f>'Bureau de vote'!T59</f>
        <v>0</v>
      </c>
      <c r="S38" s="23">
        <f>'Bureau de vote'!U59</f>
        <v>0</v>
      </c>
      <c r="T38" s="90">
        <f>'Bureau de vote'!V59</f>
        <v>0</v>
      </c>
      <c r="U38" s="83">
        <f>'Bureau de vote'!W59</f>
        <v>5</v>
      </c>
      <c r="V38" s="83">
        <f>'Bureau de vote'!X59</f>
        <v>0</v>
      </c>
      <c r="W38" s="23">
        <f>'Bureau de vote'!Y59</f>
        <v>0</v>
      </c>
      <c r="X38" s="90">
        <f>'Bureau de vote'!Z59</f>
        <v>0</v>
      </c>
      <c r="Y38" s="83">
        <f>'Bureau de vote'!AA59</f>
        <v>0</v>
      </c>
      <c r="Z38" s="83">
        <f>'Bureau de vote'!AB59</f>
        <v>0</v>
      </c>
      <c r="AA38" s="23">
        <f>'Bureau de vote'!AC59</f>
        <v>0</v>
      </c>
      <c r="AB38" s="90">
        <f>'Bureau de vote'!AD59</f>
        <v>0</v>
      </c>
      <c r="AC38" s="83">
        <f>'Bureau de vote'!AE59</f>
        <v>0</v>
      </c>
      <c r="AD38" s="83">
        <f>'Bureau de vote'!AF59</f>
        <v>0</v>
      </c>
      <c r="AE38" s="23">
        <f>'Bureau de vote'!AG59</f>
        <v>15</v>
      </c>
      <c r="AF38" s="90">
        <f>'Bureau de vote'!AH59</f>
        <v>0</v>
      </c>
    </row>
    <row r="39" spans="1:32" x14ac:dyDescent="0.15">
      <c r="A39" s="23" t="str">
        <f>'Bureau de vote'!C60</f>
        <v>Marokau</v>
      </c>
      <c r="B39" s="83">
        <f>'Bureau de vote'!D60</f>
        <v>2</v>
      </c>
      <c r="C39" s="83">
        <f>'Bureau de vote'!E60</f>
        <v>69</v>
      </c>
      <c r="D39" s="83">
        <f>'Bureau de vote'!F60</f>
        <v>39</v>
      </c>
      <c r="E39" s="83">
        <f>'Bureau de vote'!G60</f>
        <v>30</v>
      </c>
      <c r="F39" s="192">
        <f>'Bureau de vote'!H60</f>
        <v>43.48</v>
      </c>
      <c r="G39" s="83">
        <f>'Bureau de vote'!I60</f>
        <v>1</v>
      </c>
      <c r="H39" s="192">
        <f>'Bureau de vote'!J60</f>
        <v>0</v>
      </c>
      <c r="I39" s="83">
        <f>'Bureau de vote'!K60</f>
        <v>1</v>
      </c>
      <c r="J39" s="83">
        <f>'Bureau de vote'!L60</f>
        <v>28</v>
      </c>
      <c r="K39" s="23">
        <f>'Bureau de vote'!M60</f>
        <v>0</v>
      </c>
      <c r="L39" s="90">
        <f>'Bureau de vote'!N60</f>
        <v>0</v>
      </c>
      <c r="M39" s="83">
        <f>'Bureau de vote'!O60</f>
        <v>10</v>
      </c>
      <c r="N39" s="83">
        <f>'Bureau de vote'!P60</f>
        <v>0</v>
      </c>
      <c r="O39" s="23">
        <f>'Bureau de vote'!Q60</f>
        <v>0</v>
      </c>
      <c r="P39" s="90">
        <f>'Bureau de vote'!R60</f>
        <v>0</v>
      </c>
      <c r="Q39" s="83">
        <f>'Bureau de vote'!S60</f>
        <v>0</v>
      </c>
      <c r="R39" s="83">
        <f>'Bureau de vote'!T60</f>
        <v>0</v>
      </c>
      <c r="S39" s="23">
        <f>'Bureau de vote'!U60</f>
        <v>0</v>
      </c>
      <c r="T39" s="90">
        <f>'Bureau de vote'!V60</f>
        <v>0</v>
      </c>
      <c r="U39" s="83">
        <f>'Bureau de vote'!W60</f>
        <v>0</v>
      </c>
      <c r="V39" s="83">
        <f>'Bureau de vote'!X60</f>
        <v>0</v>
      </c>
      <c r="W39" s="23">
        <f>'Bureau de vote'!Y60</f>
        <v>0</v>
      </c>
      <c r="X39" s="90">
        <f>'Bureau de vote'!Z60</f>
        <v>0</v>
      </c>
      <c r="Y39" s="83">
        <f>'Bureau de vote'!AA60</f>
        <v>0</v>
      </c>
      <c r="Z39" s="83">
        <f>'Bureau de vote'!AB60</f>
        <v>0</v>
      </c>
      <c r="AA39" s="23">
        <f>'Bureau de vote'!AC60</f>
        <v>0</v>
      </c>
      <c r="AB39" s="90">
        <f>'Bureau de vote'!AD60</f>
        <v>0</v>
      </c>
      <c r="AC39" s="83">
        <f>'Bureau de vote'!AE60</f>
        <v>0</v>
      </c>
      <c r="AD39" s="83">
        <f>'Bureau de vote'!AF60</f>
        <v>0</v>
      </c>
      <c r="AE39" s="23">
        <f>'Bureau de vote'!AG60</f>
        <v>18</v>
      </c>
      <c r="AF39" s="90">
        <f>'Bureau de vote'!AH60</f>
        <v>0</v>
      </c>
    </row>
    <row r="40" spans="1:32" x14ac:dyDescent="0.15">
      <c r="A40" s="1" t="str">
        <f>'Bureau de vote'!C70</f>
        <v>HIVA OA</v>
      </c>
      <c r="B40" s="5"/>
      <c r="C40" s="5">
        <f>'Bureau de vote'!E70</f>
        <v>1888</v>
      </c>
      <c r="D40" s="5">
        <f>'Bureau de vote'!F70</f>
        <v>1155</v>
      </c>
      <c r="E40" s="5">
        <f>'Bureau de vote'!G70</f>
        <v>733</v>
      </c>
      <c r="F40" s="135">
        <f>'Bureau de vote'!H70</f>
        <v>0.38824152542372881</v>
      </c>
      <c r="G40" s="5">
        <f>'Bureau de vote'!I70</f>
        <v>2</v>
      </c>
      <c r="H40" s="135">
        <f>'Bureau de vote'!J70</f>
        <v>1.0593220338983051E-3</v>
      </c>
      <c r="I40" s="5">
        <f>'Bureau de vote'!K70</f>
        <v>26</v>
      </c>
      <c r="J40" s="5">
        <f>'Bureau de vote'!L70</f>
        <v>705</v>
      </c>
      <c r="K40" s="1">
        <f>'Bureau de vote'!M70</f>
        <v>13</v>
      </c>
      <c r="L40" s="137">
        <f>'Bureau de vote'!N70</f>
        <v>1.8439716312056736E-2</v>
      </c>
      <c r="M40" s="5">
        <f>'Bureau de vote'!O70</f>
        <v>316</v>
      </c>
      <c r="N40" s="135">
        <f>'Bureau de vote'!P70</f>
        <v>0.44822695035460991</v>
      </c>
      <c r="O40" s="1">
        <f>'Bureau de vote'!Q70</f>
        <v>55</v>
      </c>
      <c r="P40" s="137">
        <f>'Bureau de vote'!R70</f>
        <v>7.8014184397163122E-2</v>
      </c>
      <c r="Q40" s="5">
        <f>'Bureau de vote'!S70</f>
        <v>14</v>
      </c>
      <c r="R40" s="135">
        <f>'Bureau de vote'!T70</f>
        <v>1.9858156028368795E-2</v>
      </c>
      <c r="S40" s="1">
        <f>'Bureau de vote'!U70</f>
        <v>4</v>
      </c>
      <c r="T40" s="137">
        <f>'Bureau de vote'!V70</f>
        <v>5.6737588652482273E-3</v>
      </c>
      <c r="U40" s="5">
        <f>'Bureau de vote'!W70</f>
        <v>9</v>
      </c>
      <c r="V40" s="135">
        <f>'Bureau de vote'!X70</f>
        <v>1.276595744680851E-2</v>
      </c>
      <c r="W40" s="1">
        <f>'Bureau de vote'!Y70</f>
        <v>4</v>
      </c>
      <c r="X40" s="137">
        <f>'Bureau de vote'!Z70</f>
        <v>5.6737588652482273E-3</v>
      </c>
      <c r="Y40" s="5">
        <f>'Bureau de vote'!AA70</f>
        <v>9</v>
      </c>
      <c r="Z40" s="135">
        <f>'Bureau de vote'!AB70</f>
        <v>1.276595744680851E-2</v>
      </c>
      <c r="AA40" s="1">
        <f>'Bureau de vote'!AC70</f>
        <v>38</v>
      </c>
      <c r="AB40" s="137">
        <f>'Bureau de vote'!AD70</f>
        <v>5.3900709219858157E-2</v>
      </c>
      <c r="AC40" s="5">
        <f>'Bureau de vote'!AE70</f>
        <v>12</v>
      </c>
      <c r="AD40" s="135">
        <f>'Bureau de vote'!AF70</f>
        <v>1.7021276595744681E-2</v>
      </c>
      <c r="AE40" s="1">
        <f>'Bureau de vote'!AG70</f>
        <v>231</v>
      </c>
      <c r="AF40" s="137">
        <f>'Bureau de vote'!AH70</f>
        <v>0.32765957446808508</v>
      </c>
    </row>
    <row r="41" spans="1:32" x14ac:dyDescent="0.15">
      <c r="A41" s="23" t="str">
        <f>'Bureau de vote'!C71</f>
        <v>Atuona</v>
      </c>
      <c r="B41" s="83">
        <f>'Bureau de vote'!D71</f>
        <v>1</v>
      </c>
      <c r="C41" s="83">
        <f>'Bureau de vote'!E71</f>
        <v>1217</v>
      </c>
      <c r="D41" s="83">
        <f>'Bureau de vote'!F71</f>
        <v>779</v>
      </c>
      <c r="E41" s="83">
        <f>'Bureau de vote'!G71</f>
        <v>438</v>
      </c>
      <c r="F41" s="192">
        <f>'Bureau de vote'!H71</f>
        <v>35.99</v>
      </c>
      <c r="G41" s="83">
        <f>'Bureau de vote'!I71</f>
        <v>0</v>
      </c>
      <c r="H41" s="192">
        <f>'Bureau de vote'!J71</f>
        <v>0</v>
      </c>
      <c r="I41" s="83">
        <f>'Bureau de vote'!K71</f>
        <v>13</v>
      </c>
      <c r="J41" s="83">
        <f>'Bureau de vote'!L71</f>
        <v>425</v>
      </c>
      <c r="K41" s="23">
        <f>'Bureau de vote'!M71</f>
        <v>8</v>
      </c>
      <c r="L41" s="90">
        <f>'Bureau de vote'!N71</f>
        <v>0</v>
      </c>
      <c r="M41" s="83">
        <f>'Bureau de vote'!O71</f>
        <v>175</v>
      </c>
      <c r="N41" s="192">
        <f>'Bureau de vote'!P71</f>
        <v>0</v>
      </c>
      <c r="O41" s="23">
        <f>'Bureau de vote'!Q71</f>
        <v>28</v>
      </c>
      <c r="P41" s="90">
        <f>'Bureau de vote'!R71</f>
        <v>0</v>
      </c>
      <c r="Q41" s="83">
        <f>'Bureau de vote'!S71</f>
        <v>8</v>
      </c>
      <c r="R41" s="83">
        <f>'Bureau de vote'!T71</f>
        <v>0</v>
      </c>
      <c r="S41" s="23">
        <f>'Bureau de vote'!U71</f>
        <v>2</v>
      </c>
      <c r="T41" s="90">
        <f>'Bureau de vote'!V71</f>
        <v>0</v>
      </c>
      <c r="U41" s="83">
        <f>'Bureau de vote'!W71</f>
        <v>6</v>
      </c>
      <c r="V41" s="83">
        <f>'Bureau de vote'!X71</f>
        <v>0</v>
      </c>
      <c r="W41" s="23">
        <f>'Bureau de vote'!Y71</f>
        <v>1</v>
      </c>
      <c r="X41" s="90">
        <f>'Bureau de vote'!Z71</f>
        <v>0</v>
      </c>
      <c r="Y41" s="83">
        <f>'Bureau de vote'!AA71</f>
        <v>7</v>
      </c>
      <c r="Z41" s="192">
        <f>'Bureau de vote'!AB71</f>
        <v>0</v>
      </c>
      <c r="AA41" s="23">
        <f>'Bureau de vote'!AC71</f>
        <v>28</v>
      </c>
      <c r="AB41" s="90">
        <f>'Bureau de vote'!AD71</f>
        <v>0</v>
      </c>
      <c r="AC41" s="83">
        <f>'Bureau de vote'!AE71</f>
        <v>12</v>
      </c>
      <c r="AD41" s="83">
        <f>'Bureau de vote'!AF71</f>
        <v>0</v>
      </c>
      <c r="AE41" s="23">
        <f>'Bureau de vote'!AG71</f>
        <v>150</v>
      </c>
      <c r="AF41" s="191">
        <f>'Bureau de vote'!AH71</f>
        <v>0</v>
      </c>
    </row>
    <row r="42" spans="1:32" x14ac:dyDescent="0.15">
      <c r="A42" s="23" t="str">
        <f>'Bureau de vote'!C72</f>
        <v>Hanaiapa</v>
      </c>
      <c r="B42" s="83">
        <f>'Bureau de vote'!D72</f>
        <v>2</v>
      </c>
      <c r="C42" s="83">
        <f>'Bureau de vote'!E72</f>
        <v>123</v>
      </c>
      <c r="D42" s="83">
        <f>'Bureau de vote'!F72</f>
        <v>66</v>
      </c>
      <c r="E42" s="83">
        <f>'Bureau de vote'!G72</f>
        <v>57</v>
      </c>
      <c r="F42" s="192">
        <f>'Bureau de vote'!H72</f>
        <v>46.34</v>
      </c>
      <c r="G42" s="83">
        <f>'Bureau de vote'!I72</f>
        <v>0</v>
      </c>
      <c r="H42" s="192">
        <f>'Bureau de vote'!J72</f>
        <v>0</v>
      </c>
      <c r="I42" s="83">
        <f>'Bureau de vote'!K72</f>
        <v>3</v>
      </c>
      <c r="J42" s="83">
        <f>'Bureau de vote'!L72</f>
        <v>54</v>
      </c>
      <c r="K42" s="23">
        <f>'Bureau de vote'!M72</f>
        <v>0</v>
      </c>
      <c r="L42" s="90">
        <f>'Bureau de vote'!N72</f>
        <v>0</v>
      </c>
      <c r="M42" s="83">
        <f>'Bureau de vote'!O72</f>
        <v>30</v>
      </c>
      <c r="N42" s="83">
        <f>'Bureau de vote'!P72</f>
        <v>0</v>
      </c>
      <c r="O42" s="23">
        <f>'Bureau de vote'!Q72</f>
        <v>2</v>
      </c>
      <c r="P42" s="90">
        <f>'Bureau de vote'!R72</f>
        <v>0</v>
      </c>
      <c r="Q42" s="83">
        <f>'Bureau de vote'!S72</f>
        <v>0</v>
      </c>
      <c r="R42" s="83">
        <f>'Bureau de vote'!T72</f>
        <v>0</v>
      </c>
      <c r="S42" s="23">
        <f>'Bureau de vote'!U72</f>
        <v>1</v>
      </c>
      <c r="T42" s="90">
        <f>'Bureau de vote'!V72</f>
        <v>0</v>
      </c>
      <c r="U42" s="83">
        <f>'Bureau de vote'!W72</f>
        <v>1</v>
      </c>
      <c r="V42" s="83">
        <f>'Bureau de vote'!X72</f>
        <v>0</v>
      </c>
      <c r="W42" s="23">
        <f>'Bureau de vote'!Y72</f>
        <v>0</v>
      </c>
      <c r="X42" s="90">
        <f>'Bureau de vote'!Z72</f>
        <v>0</v>
      </c>
      <c r="Y42" s="83">
        <f>'Bureau de vote'!AA72</f>
        <v>0</v>
      </c>
      <c r="Z42" s="83">
        <f>'Bureau de vote'!AB72</f>
        <v>0</v>
      </c>
      <c r="AA42" s="23">
        <f>'Bureau de vote'!AC72</f>
        <v>3</v>
      </c>
      <c r="AB42" s="90">
        <f>'Bureau de vote'!AD72</f>
        <v>0</v>
      </c>
      <c r="AC42" s="83">
        <f>'Bureau de vote'!AE72</f>
        <v>0</v>
      </c>
      <c r="AD42" s="83">
        <f>'Bureau de vote'!AF72</f>
        <v>0</v>
      </c>
      <c r="AE42" s="23">
        <f>'Bureau de vote'!AG72</f>
        <v>17</v>
      </c>
      <c r="AF42" s="90">
        <f>'Bureau de vote'!AH72</f>
        <v>0</v>
      </c>
    </row>
    <row r="43" spans="1:32" x14ac:dyDescent="0.15">
      <c r="A43" s="23" t="str">
        <f>'Bureau de vote'!C73</f>
        <v>Puamau</v>
      </c>
      <c r="B43" s="83">
        <f>'Bureau de vote'!D73</f>
        <v>3</v>
      </c>
      <c r="C43" s="83">
        <f>'Bureau de vote'!E73</f>
        <v>181</v>
      </c>
      <c r="D43" s="83">
        <f>'Bureau de vote'!F73</f>
        <v>105</v>
      </c>
      <c r="E43" s="83">
        <f>'Bureau de vote'!G73</f>
        <v>76</v>
      </c>
      <c r="F43" s="192">
        <f>'Bureau de vote'!H73</f>
        <v>41.99</v>
      </c>
      <c r="G43" s="83">
        <f>'Bureau de vote'!I73</f>
        <v>0</v>
      </c>
      <c r="H43" s="192">
        <f>'Bureau de vote'!J73</f>
        <v>0</v>
      </c>
      <c r="I43" s="83">
        <f>'Bureau de vote'!K73</f>
        <v>7</v>
      </c>
      <c r="J43" s="83">
        <f>'Bureau de vote'!L73</f>
        <v>69</v>
      </c>
      <c r="K43" s="23">
        <f>'Bureau de vote'!M73</f>
        <v>1</v>
      </c>
      <c r="L43" s="90">
        <f>'Bureau de vote'!N73</f>
        <v>0</v>
      </c>
      <c r="M43" s="83">
        <f>'Bureau de vote'!O73</f>
        <v>50</v>
      </c>
      <c r="N43" s="83">
        <f>'Bureau de vote'!P73</f>
        <v>0</v>
      </c>
      <c r="O43" s="23">
        <f>'Bureau de vote'!Q73</f>
        <v>5</v>
      </c>
      <c r="P43" s="90">
        <f>'Bureau de vote'!R73</f>
        <v>0</v>
      </c>
      <c r="Q43" s="83">
        <f>'Bureau de vote'!S73</f>
        <v>1</v>
      </c>
      <c r="R43" s="83">
        <f>'Bureau de vote'!T73</f>
        <v>0</v>
      </c>
      <c r="S43" s="23">
        <f>'Bureau de vote'!U73</f>
        <v>1</v>
      </c>
      <c r="T43" s="90">
        <f>'Bureau de vote'!V73</f>
        <v>0</v>
      </c>
      <c r="U43" s="83">
        <f>'Bureau de vote'!W73</f>
        <v>0</v>
      </c>
      <c r="V43" s="83">
        <f>'Bureau de vote'!X73</f>
        <v>0</v>
      </c>
      <c r="W43" s="23">
        <f>'Bureau de vote'!Y73</f>
        <v>2</v>
      </c>
      <c r="X43" s="90">
        <f>'Bureau de vote'!Z73</f>
        <v>0</v>
      </c>
      <c r="Y43" s="83">
        <f>'Bureau de vote'!AA73</f>
        <v>1</v>
      </c>
      <c r="Z43" s="83">
        <f>'Bureau de vote'!AB73</f>
        <v>0</v>
      </c>
      <c r="AA43" s="23">
        <f>'Bureau de vote'!AC73</f>
        <v>1</v>
      </c>
      <c r="AB43" s="90">
        <f>'Bureau de vote'!AD73</f>
        <v>0</v>
      </c>
      <c r="AC43" s="83">
        <f>'Bureau de vote'!AE73</f>
        <v>0</v>
      </c>
      <c r="AD43" s="83">
        <f>'Bureau de vote'!AF73</f>
        <v>0</v>
      </c>
      <c r="AE43" s="23">
        <f>'Bureau de vote'!AG73</f>
        <v>7</v>
      </c>
      <c r="AF43" s="90">
        <f>'Bureau de vote'!AH73</f>
        <v>0</v>
      </c>
    </row>
    <row r="44" spans="1:32" x14ac:dyDescent="0.15">
      <c r="A44" s="23" t="str">
        <f>'Bureau de vote'!C74</f>
        <v>Hanapaaoa</v>
      </c>
      <c r="B44" s="83">
        <f>'Bureau de vote'!D74</f>
        <v>4</v>
      </c>
      <c r="C44" s="83">
        <f>'Bureau de vote'!E74</f>
        <v>47</v>
      </c>
      <c r="D44" s="83">
        <f>'Bureau de vote'!F74</f>
        <v>29</v>
      </c>
      <c r="E44" s="83">
        <f>'Bureau de vote'!G74</f>
        <v>18</v>
      </c>
      <c r="F44" s="192">
        <f>'Bureau de vote'!H74</f>
        <v>38.299999999999997</v>
      </c>
      <c r="G44" s="83">
        <f>'Bureau de vote'!I74</f>
        <v>0</v>
      </c>
      <c r="H44" s="192">
        <f>'Bureau de vote'!J74</f>
        <v>0</v>
      </c>
      <c r="I44" s="83">
        <f>'Bureau de vote'!K74</f>
        <v>1</v>
      </c>
      <c r="J44" s="83">
        <f>'Bureau de vote'!L74</f>
        <v>17</v>
      </c>
      <c r="K44" s="23">
        <f>'Bureau de vote'!M74</f>
        <v>1</v>
      </c>
      <c r="L44" s="90">
        <f>'Bureau de vote'!N74</f>
        <v>0</v>
      </c>
      <c r="M44" s="83">
        <f>'Bureau de vote'!O74</f>
        <v>8</v>
      </c>
      <c r="N44" s="83">
        <f>'Bureau de vote'!P74</f>
        <v>0</v>
      </c>
      <c r="O44" s="23">
        <f>'Bureau de vote'!Q74</f>
        <v>1</v>
      </c>
      <c r="P44" s="90">
        <f>'Bureau de vote'!R74</f>
        <v>0</v>
      </c>
      <c r="Q44" s="83">
        <f>'Bureau de vote'!S74</f>
        <v>0</v>
      </c>
      <c r="R44" s="83">
        <f>'Bureau de vote'!T74</f>
        <v>0</v>
      </c>
      <c r="S44" s="23">
        <f>'Bureau de vote'!U74</f>
        <v>0</v>
      </c>
      <c r="T44" s="90">
        <f>'Bureau de vote'!V74</f>
        <v>0</v>
      </c>
      <c r="U44" s="83">
        <f>'Bureau de vote'!W74</f>
        <v>0</v>
      </c>
      <c r="V44" s="83">
        <f>'Bureau de vote'!X74</f>
        <v>0</v>
      </c>
      <c r="W44" s="23">
        <f>'Bureau de vote'!Y74</f>
        <v>0</v>
      </c>
      <c r="X44" s="90">
        <f>'Bureau de vote'!Z74</f>
        <v>0</v>
      </c>
      <c r="Y44" s="83">
        <f>'Bureau de vote'!AA74</f>
        <v>0</v>
      </c>
      <c r="Z44" s="83">
        <f>'Bureau de vote'!AB74</f>
        <v>0</v>
      </c>
      <c r="AA44" s="23">
        <f>'Bureau de vote'!AC74</f>
        <v>0</v>
      </c>
      <c r="AB44" s="90">
        <f>'Bureau de vote'!AD74</f>
        <v>0</v>
      </c>
      <c r="AC44" s="83">
        <f>'Bureau de vote'!AE74</f>
        <v>0</v>
      </c>
      <c r="AD44" s="83">
        <f>'Bureau de vote'!AF74</f>
        <v>0</v>
      </c>
      <c r="AE44" s="23">
        <f>'Bureau de vote'!AG74</f>
        <v>7</v>
      </c>
      <c r="AF44" s="90">
        <f>'Bureau de vote'!AH74</f>
        <v>0</v>
      </c>
    </row>
    <row r="45" spans="1:32" x14ac:dyDescent="0.15">
      <c r="A45" s="23" t="str">
        <f>'Bureau de vote'!C75</f>
        <v>Hanaiapa (Taaoa)</v>
      </c>
      <c r="B45" s="83">
        <f>'Bureau de vote'!D75</f>
        <v>5</v>
      </c>
      <c r="C45" s="83">
        <f>'Bureau de vote'!E75</f>
        <v>258</v>
      </c>
      <c r="D45" s="83">
        <f>'Bureau de vote'!F75</f>
        <v>137</v>
      </c>
      <c r="E45" s="83">
        <f>'Bureau de vote'!G75</f>
        <v>121</v>
      </c>
      <c r="F45" s="192">
        <f>'Bureau de vote'!H75</f>
        <v>46.9</v>
      </c>
      <c r="G45" s="83">
        <f>'Bureau de vote'!I75</f>
        <v>1</v>
      </c>
      <c r="H45" s="192">
        <f>'Bureau de vote'!J75</f>
        <v>0</v>
      </c>
      <c r="I45" s="83">
        <f>'Bureau de vote'!K75</f>
        <v>2</v>
      </c>
      <c r="J45" s="83">
        <f>'Bureau de vote'!L75</f>
        <v>118</v>
      </c>
      <c r="K45" s="23">
        <f>'Bureau de vote'!M75</f>
        <v>3</v>
      </c>
      <c r="L45" s="90">
        <f>'Bureau de vote'!N75</f>
        <v>0</v>
      </c>
      <c r="M45" s="83">
        <f>'Bureau de vote'!O75</f>
        <v>41</v>
      </c>
      <c r="N45" s="83">
        <f>'Bureau de vote'!P75</f>
        <v>0</v>
      </c>
      <c r="O45" s="23">
        <f>'Bureau de vote'!Q75</f>
        <v>16</v>
      </c>
      <c r="P45" s="90">
        <f>'Bureau de vote'!R75</f>
        <v>0</v>
      </c>
      <c r="Q45" s="83">
        <f>'Bureau de vote'!S75</f>
        <v>1</v>
      </c>
      <c r="R45" s="83">
        <f>'Bureau de vote'!T75</f>
        <v>0</v>
      </c>
      <c r="S45" s="23">
        <f>'Bureau de vote'!U75</f>
        <v>0</v>
      </c>
      <c r="T45" s="90">
        <f>'Bureau de vote'!V75</f>
        <v>0</v>
      </c>
      <c r="U45" s="83">
        <f>'Bureau de vote'!W75</f>
        <v>2</v>
      </c>
      <c r="V45" s="83">
        <f>'Bureau de vote'!X75</f>
        <v>0</v>
      </c>
      <c r="W45" s="23">
        <f>'Bureau de vote'!Y75</f>
        <v>1</v>
      </c>
      <c r="X45" s="90">
        <f>'Bureau de vote'!Z75</f>
        <v>0</v>
      </c>
      <c r="Y45" s="83">
        <f>'Bureau de vote'!AA75</f>
        <v>1</v>
      </c>
      <c r="Z45" s="83">
        <f>'Bureau de vote'!AB75</f>
        <v>0</v>
      </c>
      <c r="AA45" s="23">
        <f>'Bureau de vote'!AC75</f>
        <v>6</v>
      </c>
      <c r="AB45" s="90">
        <f>'Bureau de vote'!AD75</f>
        <v>0</v>
      </c>
      <c r="AC45" s="83">
        <f>'Bureau de vote'!AE75</f>
        <v>0</v>
      </c>
      <c r="AD45" s="83">
        <f>'Bureau de vote'!AF75</f>
        <v>0</v>
      </c>
      <c r="AE45" s="23">
        <f>'Bureau de vote'!AG75</f>
        <v>47</v>
      </c>
      <c r="AF45" s="90">
        <f>'Bureau de vote'!AH75</f>
        <v>0</v>
      </c>
    </row>
    <row r="46" spans="1:32" x14ac:dyDescent="0.15">
      <c r="A46" s="23" t="str">
        <f>'Bureau de vote'!C76</f>
        <v>Nahoe</v>
      </c>
      <c r="B46" s="83">
        <f>'Bureau de vote'!D76</f>
        <v>6</v>
      </c>
      <c r="C46" s="83">
        <f>'Bureau de vote'!E76</f>
        <v>62</v>
      </c>
      <c r="D46" s="83">
        <f>'Bureau de vote'!F76</f>
        <v>39</v>
      </c>
      <c r="E46" s="83">
        <f>'Bureau de vote'!G76</f>
        <v>23</v>
      </c>
      <c r="F46" s="192">
        <f>'Bureau de vote'!H76</f>
        <v>37.1</v>
      </c>
      <c r="G46" s="83">
        <f>'Bureau de vote'!I76</f>
        <v>1</v>
      </c>
      <c r="H46" s="192">
        <f>'Bureau de vote'!J76</f>
        <v>0</v>
      </c>
      <c r="I46" s="83">
        <f>'Bureau de vote'!K76</f>
        <v>0</v>
      </c>
      <c r="J46" s="83">
        <f>'Bureau de vote'!L76</f>
        <v>22</v>
      </c>
      <c r="K46" s="23">
        <f>'Bureau de vote'!M76</f>
        <v>0</v>
      </c>
      <c r="L46" s="90">
        <f>'Bureau de vote'!N76</f>
        <v>0</v>
      </c>
      <c r="M46" s="83">
        <f>'Bureau de vote'!O76</f>
        <v>12</v>
      </c>
      <c r="N46" s="83">
        <f>'Bureau de vote'!P76</f>
        <v>0</v>
      </c>
      <c r="O46" s="23">
        <f>'Bureau de vote'!Q76</f>
        <v>3</v>
      </c>
      <c r="P46" s="90">
        <f>'Bureau de vote'!R76</f>
        <v>0</v>
      </c>
      <c r="Q46" s="83">
        <f>'Bureau de vote'!S76</f>
        <v>4</v>
      </c>
      <c r="R46" s="83">
        <f>'Bureau de vote'!T76</f>
        <v>0</v>
      </c>
      <c r="S46" s="23">
        <f>'Bureau de vote'!U76</f>
        <v>0</v>
      </c>
      <c r="T46" s="90">
        <f>'Bureau de vote'!V76</f>
        <v>0</v>
      </c>
      <c r="U46" s="83">
        <f>'Bureau de vote'!W76</f>
        <v>0</v>
      </c>
      <c r="V46" s="83">
        <f>'Bureau de vote'!X76</f>
        <v>0</v>
      </c>
      <c r="W46" s="23">
        <f>'Bureau de vote'!Y76</f>
        <v>0</v>
      </c>
      <c r="X46" s="90">
        <f>'Bureau de vote'!Z76</f>
        <v>0</v>
      </c>
      <c r="Y46" s="83">
        <f>'Bureau de vote'!AA76</f>
        <v>0</v>
      </c>
      <c r="Z46" s="83">
        <f>'Bureau de vote'!AB76</f>
        <v>0</v>
      </c>
      <c r="AA46" s="23">
        <f>'Bureau de vote'!AC76</f>
        <v>0</v>
      </c>
      <c r="AB46" s="90">
        <f>'Bureau de vote'!AD76</f>
        <v>0</v>
      </c>
      <c r="AC46" s="83">
        <f>'Bureau de vote'!AE76</f>
        <v>0</v>
      </c>
      <c r="AD46" s="83">
        <f>'Bureau de vote'!AF76</f>
        <v>0</v>
      </c>
      <c r="AE46" s="23">
        <f>'Bureau de vote'!AG76</f>
        <v>3</v>
      </c>
      <c r="AF46" s="90">
        <f>'Bureau de vote'!AH76</f>
        <v>0</v>
      </c>
    </row>
    <row r="47" spans="1:32" x14ac:dyDescent="0.15">
      <c r="A47" s="1" t="str">
        <f>'Bureau de vote'!C100</f>
        <v>MAKEMO</v>
      </c>
      <c r="B47" s="5"/>
      <c r="C47" s="5">
        <f>'Bureau de vote'!E100</f>
        <v>1226</v>
      </c>
      <c r="D47" s="5">
        <f>'Bureau de vote'!F100</f>
        <v>536</v>
      </c>
      <c r="E47" s="5">
        <f>'Bureau de vote'!G100</f>
        <v>690</v>
      </c>
      <c r="F47" s="135">
        <f>'Bureau de vote'!H100</f>
        <v>0.56280587275693317</v>
      </c>
      <c r="G47" s="5">
        <f>'Bureau de vote'!I100</f>
        <v>8</v>
      </c>
      <c r="H47" s="135">
        <f>'Bureau de vote'!J100</f>
        <v>6.5252854812398045E-3</v>
      </c>
      <c r="I47" s="5">
        <f>'Bureau de vote'!K100</f>
        <v>18</v>
      </c>
      <c r="J47" s="5">
        <f>'Bureau de vote'!L100</f>
        <v>664</v>
      </c>
      <c r="K47" s="1">
        <f>'Bureau de vote'!M100</f>
        <v>11</v>
      </c>
      <c r="L47" s="137">
        <f>'Bureau de vote'!N100</f>
        <v>1.6566265060240965E-2</v>
      </c>
      <c r="M47" s="5">
        <f>'Bureau de vote'!O100</f>
        <v>273</v>
      </c>
      <c r="N47" s="135">
        <f>'Bureau de vote'!P100</f>
        <v>0.41114457831325302</v>
      </c>
      <c r="O47" s="1">
        <f>'Bureau de vote'!Q100</f>
        <v>18</v>
      </c>
      <c r="P47" s="137">
        <f>'Bureau de vote'!R100</f>
        <v>2.710843373493976E-2</v>
      </c>
      <c r="Q47" s="5">
        <f>'Bureau de vote'!S100</f>
        <v>13</v>
      </c>
      <c r="R47" s="135">
        <f>'Bureau de vote'!T100</f>
        <v>1.9578313253012049E-2</v>
      </c>
      <c r="S47" s="1">
        <f>'Bureau de vote'!U100</f>
        <v>0</v>
      </c>
      <c r="T47" s="137">
        <f>'Bureau de vote'!V100</f>
        <v>0</v>
      </c>
      <c r="U47" s="5">
        <f>'Bureau de vote'!W100</f>
        <v>8</v>
      </c>
      <c r="V47" s="135">
        <f>'Bureau de vote'!X100</f>
        <v>1.2048192771084338E-2</v>
      </c>
      <c r="W47" s="1">
        <f>'Bureau de vote'!Y100</f>
        <v>0</v>
      </c>
      <c r="X47" s="137">
        <f>'Bureau de vote'!Z100</f>
        <v>0</v>
      </c>
      <c r="Y47" s="5">
        <f>'Bureau de vote'!AA100</f>
        <v>1</v>
      </c>
      <c r="Z47" s="135">
        <f>'Bureau de vote'!AB100</f>
        <v>1.5060240963855422E-3</v>
      </c>
      <c r="AA47" s="1">
        <f>'Bureau de vote'!AC100</f>
        <v>12</v>
      </c>
      <c r="AB47" s="137">
        <f>'Bureau de vote'!AD100</f>
        <v>1.8072289156626505E-2</v>
      </c>
      <c r="AC47" s="5">
        <f>'Bureau de vote'!AE100</f>
        <v>7</v>
      </c>
      <c r="AD47" s="135">
        <f>'Bureau de vote'!AF100</f>
        <v>1.0542168674698794E-2</v>
      </c>
      <c r="AE47" s="1">
        <f>'Bureau de vote'!AG100</f>
        <v>321</v>
      </c>
      <c r="AF47" s="137">
        <f>'Bureau de vote'!AH100</f>
        <v>0.48343373493975905</v>
      </c>
    </row>
    <row r="48" spans="1:32" x14ac:dyDescent="0.15">
      <c r="A48" s="23" t="str">
        <f>'Bureau de vote'!C101</f>
        <v>Makemo</v>
      </c>
      <c r="B48" s="83">
        <f>'Bureau de vote'!D101</f>
        <v>1</v>
      </c>
      <c r="C48" s="83">
        <f>'Bureau de vote'!E101</f>
        <v>626</v>
      </c>
      <c r="D48" s="83">
        <f>'Bureau de vote'!F101</f>
        <v>208</v>
      </c>
      <c r="E48" s="83">
        <f>'Bureau de vote'!G101</f>
        <v>418</v>
      </c>
      <c r="F48" s="192">
        <f>'Bureau de vote'!H101</f>
        <v>66.77</v>
      </c>
      <c r="G48" s="83">
        <f>'Bureau de vote'!I101</f>
        <v>8</v>
      </c>
      <c r="H48" s="192">
        <f>'Bureau de vote'!J101</f>
        <v>0</v>
      </c>
      <c r="I48" s="83">
        <f>'Bureau de vote'!K101</f>
        <v>7</v>
      </c>
      <c r="J48" s="83">
        <f>'Bureau de vote'!L101</f>
        <v>403</v>
      </c>
      <c r="K48" s="23">
        <f>'Bureau de vote'!M101</f>
        <v>5</v>
      </c>
      <c r="L48" s="90">
        <f>'Bureau de vote'!N101</f>
        <v>0</v>
      </c>
      <c r="M48" s="83">
        <f>'Bureau de vote'!O101</f>
        <v>83</v>
      </c>
      <c r="N48" s="83">
        <f>'Bureau de vote'!P101</f>
        <v>0</v>
      </c>
      <c r="O48" s="23">
        <f>'Bureau de vote'!Q101</f>
        <v>14</v>
      </c>
      <c r="P48" s="90">
        <f>'Bureau de vote'!R101</f>
        <v>0</v>
      </c>
      <c r="Q48" s="83">
        <f>'Bureau de vote'!S101</f>
        <v>9</v>
      </c>
      <c r="R48" s="83">
        <f>'Bureau de vote'!T101</f>
        <v>0</v>
      </c>
      <c r="S48" s="23">
        <f>'Bureau de vote'!U101</f>
        <v>0</v>
      </c>
      <c r="T48" s="90">
        <f>'Bureau de vote'!V101</f>
        <v>0</v>
      </c>
      <c r="U48" s="83">
        <f>'Bureau de vote'!W101</f>
        <v>7</v>
      </c>
      <c r="V48" s="83">
        <f>'Bureau de vote'!X101</f>
        <v>0</v>
      </c>
      <c r="W48" s="23">
        <f>'Bureau de vote'!Y101</f>
        <v>0</v>
      </c>
      <c r="X48" s="90">
        <f>'Bureau de vote'!Z101</f>
        <v>0</v>
      </c>
      <c r="Y48" s="83">
        <f>'Bureau de vote'!AA101</f>
        <v>1</v>
      </c>
      <c r="Z48" s="83">
        <f>'Bureau de vote'!AB101</f>
        <v>0</v>
      </c>
      <c r="AA48" s="23">
        <f>'Bureau de vote'!AC101</f>
        <v>11</v>
      </c>
      <c r="AB48" s="90">
        <f>'Bureau de vote'!AD101</f>
        <v>0</v>
      </c>
      <c r="AC48" s="83">
        <f>'Bureau de vote'!AE101</f>
        <v>5</v>
      </c>
      <c r="AD48" s="83">
        <f>'Bureau de vote'!AF101</f>
        <v>0</v>
      </c>
      <c r="AE48" s="23">
        <f>'Bureau de vote'!AG101</f>
        <v>268</v>
      </c>
      <c r="AF48" s="90">
        <f>'Bureau de vote'!AH101</f>
        <v>0</v>
      </c>
    </row>
    <row r="49" spans="1:32" x14ac:dyDescent="0.15">
      <c r="A49" s="23" t="str">
        <f>'Bureau de vote'!C102</f>
        <v>Katiu</v>
      </c>
      <c r="B49" s="83">
        <f>'Bureau de vote'!D102</f>
        <v>2</v>
      </c>
      <c r="C49" s="83">
        <f>'Bureau de vote'!E102</f>
        <v>212</v>
      </c>
      <c r="D49" s="83">
        <f>'Bureau de vote'!F102</f>
        <v>111</v>
      </c>
      <c r="E49" s="83">
        <f>'Bureau de vote'!G102</f>
        <v>101</v>
      </c>
      <c r="F49" s="192">
        <f>'Bureau de vote'!H102</f>
        <v>47.64</v>
      </c>
      <c r="G49" s="83">
        <f>'Bureau de vote'!I102</f>
        <v>0</v>
      </c>
      <c r="H49" s="192">
        <f>'Bureau de vote'!J102</f>
        <v>0</v>
      </c>
      <c r="I49" s="83">
        <f>'Bureau de vote'!K102</f>
        <v>1</v>
      </c>
      <c r="J49" s="83">
        <f>'Bureau de vote'!L102</f>
        <v>100</v>
      </c>
      <c r="K49" s="23">
        <f>'Bureau de vote'!M102</f>
        <v>2</v>
      </c>
      <c r="L49" s="90">
        <f>'Bureau de vote'!N102</f>
        <v>0</v>
      </c>
      <c r="M49" s="83">
        <f>'Bureau de vote'!O102</f>
        <v>65</v>
      </c>
      <c r="N49" s="83">
        <f>'Bureau de vote'!P102</f>
        <v>0</v>
      </c>
      <c r="O49" s="23">
        <f>'Bureau de vote'!Q102</f>
        <v>1</v>
      </c>
      <c r="P49" s="90">
        <f>'Bureau de vote'!R102</f>
        <v>0</v>
      </c>
      <c r="Q49" s="83">
        <f>'Bureau de vote'!S102</f>
        <v>2</v>
      </c>
      <c r="R49" s="83">
        <f>'Bureau de vote'!T102</f>
        <v>0</v>
      </c>
      <c r="S49" s="23">
        <f>'Bureau de vote'!U102</f>
        <v>0</v>
      </c>
      <c r="T49" s="90">
        <f>'Bureau de vote'!V102</f>
        <v>0</v>
      </c>
      <c r="U49" s="83">
        <f>'Bureau de vote'!W102</f>
        <v>1</v>
      </c>
      <c r="V49" s="83">
        <f>'Bureau de vote'!X102</f>
        <v>0</v>
      </c>
      <c r="W49" s="23">
        <f>'Bureau de vote'!Y102</f>
        <v>0</v>
      </c>
      <c r="X49" s="90">
        <f>'Bureau de vote'!Z102</f>
        <v>0</v>
      </c>
      <c r="Y49" s="83">
        <f>'Bureau de vote'!AA102</f>
        <v>0</v>
      </c>
      <c r="Z49" s="83">
        <f>'Bureau de vote'!AB102</f>
        <v>0</v>
      </c>
      <c r="AA49" s="23">
        <f>'Bureau de vote'!AC102</f>
        <v>0</v>
      </c>
      <c r="AB49" s="90">
        <f>'Bureau de vote'!AD102</f>
        <v>0</v>
      </c>
      <c r="AC49" s="83">
        <f>'Bureau de vote'!AE102</f>
        <v>0</v>
      </c>
      <c r="AD49" s="83">
        <f>'Bureau de vote'!AF102</f>
        <v>0</v>
      </c>
      <c r="AE49" s="23">
        <f>'Bureau de vote'!AG102</f>
        <v>29</v>
      </c>
      <c r="AF49" s="90">
        <f>'Bureau de vote'!AH102</f>
        <v>0</v>
      </c>
    </row>
    <row r="50" spans="1:32" x14ac:dyDescent="0.15">
      <c r="A50" s="23" t="str">
        <f>'Bureau de vote'!C103</f>
        <v>Taenga</v>
      </c>
      <c r="B50" s="83">
        <f>'Bureau de vote'!D103</f>
        <v>3</v>
      </c>
      <c r="C50" s="83">
        <f>'Bureau de vote'!E103</f>
        <v>88</v>
      </c>
      <c r="D50" s="83">
        <f>'Bureau de vote'!F103</f>
        <v>39</v>
      </c>
      <c r="E50" s="83">
        <f>'Bureau de vote'!G103</f>
        <v>49</v>
      </c>
      <c r="F50" s="192">
        <f>'Bureau de vote'!H103</f>
        <v>55.68</v>
      </c>
      <c r="G50" s="83">
        <f>'Bureau de vote'!I103</f>
        <v>0</v>
      </c>
      <c r="H50" s="192">
        <f>'Bureau de vote'!J103</f>
        <v>0</v>
      </c>
      <c r="I50" s="83">
        <f>'Bureau de vote'!K103</f>
        <v>3</v>
      </c>
      <c r="J50" s="83">
        <f>'Bureau de vote'!L103</f>
        <v>46</v>
      </c>
      <c r="K50" s="23">
        <f>'Bureau de vote'!M103</f>
        <v>0</v>
      </c>
      <c r="L50" s="90">
        <f>'Bureau de vote'!N103</f>
        <v>0</v>
      </c>
      <c r="M50" s="83">
        <f>'Bureau de vote'!O103</f>
        <v>33</v>
      </c>
      <c r="N50" s="83">
        <f>'Bureau de vote'!P103</f>
        <v>0</v>
      </c>
      <c r="O50" s="23">
        <f>'Bureau de vote'!Q103</f>
        <v>1</v>
      </c>
      <c r="P50" s="90">
        <f>'Bureau de vote'!R103</f>
        <v>0</v>
      </c>
      <c r="Q50" s="83">
        <f>'Bureau de vote'!S103</f>
        <v>0</v>
      </c>
      <c r="R50" s="83">
        <f>'Bureau de vote'!T103</f>
        <v>0</v>
      </c>
      <c r="S50" s="23">
        <f>'Bureau de vote'!U103</f>
        <v>0</v>
      </c>
      <c r="T50" s="90">
        <f>'Bureau de vote'!V103</f>
        <v>0</v>
      </c>
      <c r="U50" s="83">
        <f>'Bureau de vote'!W103</f>
        <v>0</v>
      </c>
      <c r="V50" s="83">
        <f>'Bureau de vote'!X103</f>
        <v>0</v>
      </c>
      <c r="W50" s="23">
        <f>'Bureau de vote'!Y103</f>
        <v>0</v>
      </c>
      <c r="X50" s="90">
        <f>'Bureau de vote'!Z103</f>
        <v>0</v>
      </c>
      <c r="Y50" s="83">
        <f>'Bureau de vote'!AA103</f>
        <v>0</v>
      </c>
      <c r="Z50" s="83">
        <f>'Bureau de vote'!AB103</f>
        <v>0</v>
      </c>
      <c r="AA50" s="23">
        <f>'Bureau de vote'!AC103</f>
        <v>1</v>
      </c>
      <c r="AB50" s="90">
        <f>'Bureau de vote'!AD103</f>
        <v>0</v>
      </c>
      <c r="AC50" s="83">
        <f>'Bureau de vote'!AE103</f>
        <v>0</v>
      </c>
      <c r="AD50" s="83">
        <f>'Bureau de vote'!AF103</f>
        <v>0</v>
      </c>
      <c r="AE50" s="23">
        <f>'Bureau de vote'!AG103</f>
        <v>11</v>
      </c>
      <c r="AF50" s="90">
        <f>'Bureau de vote'!AH103</f>
        <v>0</v>
      </c>
    </row>
    <row r="51" spans="1:32" x14ac:dyDescent="0.15">
      <c r="A51" s="23" t="str">
        <f>'Bureau de vote'!C104</f>
        <v>Takume</v>
      </c>
      <c r="B51" s="83">
        <f>'Bureau de vote'!D104</f>
        <v>4</v>
      </c>
      <c r="C51" s="83">
        <f>'Bureau de vote'!E104</f>
        <v>112</v>
      </c>
      <c r="D51" s="83">
        <f>'Bureau de vote'!F104</f>
        <v>61</v>
      </c>
      <c r="E51" s="83">
        <f>'Bureau de vote'!G104</f>
        <v>51</v>
      </c>
      <c r="F51" s="192">
        <f>'Bureau de vote'!H104</f>
        <v>45.54</v>
      </c>
      <c r="G51" s="83">
        <f>'Bureau de vote'!I104</f>
        <v>0</v>
      </c>
      <c r="H51" s="192">
        <f>'Bureau de vote'!J104</f>
        <v>0</v>
      </c>
      <c r="I51" s="83">
        <f>'Bureau de vote'!K104</f>
        <v>3</v>
      </c>
      <c r="J51" s="83">
        <f>'Bureau de vote'!L104</f>
        <v>48</v>
      </c>
      <c r="K51" s="23">
        <f>'Bureau de vote'!M104</f>
        <v>0</v>
      </c>
      <c r="L51" s="90">
        <f>'Bureau de vote'!N104</f>
        <v>0</v>
      </c>
      <c r="M51" s="83">
        <f>'Bureau de vote'!O104</f>
        <v>35</v>
      </c>
      <c r="N51" s="83">
        <f>'Bureau de vote'!P104</f>
        <v>0</v>
      </c>
      <c r="O51" s="23">
        <f>'Bureau de vote'!Q104</f>
        <v>1</v>
      </c>
      <c r="P51" s="90">
        <f>'Bureau de vote'!R104</f>
        <v>0</v>
      </c>
      <c r="Q51" s="83">
        <f>'Bureau de vote'!S104</f>
        <v>0</v>
      </c>
      <c r="R51" s="83">
        <f>'Bureau de vote'!T104</f>
        <v>0</v>
      </c>
      <c r="S51" s="23">
        <f>'Bureau de vote'!U104</f>
        <v>0</v>
      </c>
      <c r="T51" s="90">
        <f>'Bureau de vote'!V104</f>
        <v>0</v>
      </c>
      <c r="U51" s="83">
        <f>'Bureau de vote'!W104</f>
        <v>0</v>
      </c>
      <c r="V51" s="83">
        <f>'Bureau de vote'!X104</f>
        <v>0</v>
      </c>
      <c r="W51" s="23">
        <f>'Bureau de vote'!Y104</f>
        <v>0</v>
      </c>
      <c r="X51" s="90">
        <f>'Bureau de vote'!Z104</f>
        <v>0</v>
      </c>
      <c r="Y51" s="83">
        <f>'Bureau de vote'!AA104</f>
        <v>0</v>
      </c>
      <c r="Z51" s="83">
        <f>'Bureau de vote'!AB104</f>
        <v>0</v>
      </c>
      <c r="AA51" s="23">
        <f>'Bureau de vote'!AC104</f>
        <v>0</v>
      </c>
      <c r="AB51" s="90">
        <f>'Bureau de vote'!AD104</f>
        <v>0</v>
      </c>
      <c r="AC51" s="83">
        <f>'Bureau de vote'!AE104</f>
        <v>0</v>
      </c>
      <c r="AD51" s="83">
        <f>'Bureau de vote'!AF104</f>
        <v>0</v>
      </c>
      <c r="AE51" s="23">
        <f>'Bureau de vote'!AG104</f>
        <v>12</v>
      </c>
      <c r="AF51" s="90">
        <f>'Bureau de vote'!AH104</f>
        <v>0</v>
      </c>
    </row>
    <row r="52" spans="1:32" x14ac:dyDescent="0.15">
      <c r="A52" s="23" t="str">
        <f>'Bureau de vote'!C105</f>
        <v>Raroia</v>
      </c>
      <c r="B52" s="83">
        <f>'Bureau de vote'!D105</f>
        <v>5</v>
      </c>
      <c r="C52" s="83">
        <f>'Bureau de vote'!E105</f>
        <v>188</v>
      </c>
      <c r="D52" s="83">
        <f>'Bureau de vote'!F105</f>
        <v>117</v>
      </c>
      <c r="E52" s="83">
        <f>'Bureau de vote'!G105</f>
        <v>71</v>
      </c>
      <c r="F52" s="192">
        <f>'Bureau de vote'!H105</f>
        <v>37.770000000000003</v>
      </c>
      <c r="G52" s="83">
        <f>'Bureau de vote'!I105</f>
        <v>0</v>
      </c>
      <c r="H52" s="192">
        <f>'Bureau de vote'!J105</f>
        <v>0</v>
      </c>
      <c r="I52" s="83">
        <f>'Bureau de vote'!K105</f>
        <v>4</v>
      </c>
      <c r="J52" s="83">
        <f>'Bureau de vote'!L105</f>
        <v>67</v>
      </c>
      <c r="K52" s="23">
        <f>'Bureau de vote'!M105</f>
        <v>4</v>
      </c>
      <c r="L52" s="90">
        <f>'Bureau de vote'!N105</f>
        <v>0</v>
      </c>
      <c r="M52" s="83">
        <f>'Bureau de vote'!O105</f>
        <v>57</v>
      </c>
      <c r="N52" s="83">
        <f>'Bureau de vote'!P105</f>
        <v>0</v>
      </c>
      <c r="O52" s="23">
        <f>'Bureau de vote'!Q105</f>
        <v>1</v>
      </c>
      <c r="P52" s="90">
        <f>'Bureau de vote'!R105</f>
        <v>0</v>
      </c>
      <c r="Q52" s="83">
        <f>'Bureau de vote'!S105</f>
        <v>2</v>
      </c>
      <c r="R52" s="83">
        <f>'Bureau de vote'!T105</f>
        <v>0</v>
      </c>
      <c r="S52" s="23">
        <f>'Bureau de vote'!U105</f>
        <v>0</v>
      </c>
      <c r="T52" s="90">
        <f>'Bureau de vote'!V105</f>
        <v>0</v>
      </c>
      <c r="U52" s="83">
        <f>'Bureau de vote'!W105</f>
        <v>0</v>
      </c>
      <c r="V52" s="83">
        <f>'Bureau de vote'!X105</f>
        <v>0</v>
      </c>
      <c r="W52" s="23">
        <f>'Bureau de vote'!Y105</f>
        <v>0</v>
      </c>
      <c r="X52" s="90">
        <f>'Bureau de vote'!Z105</f>
        <v>0</v>
      </c>
      <c r="Y52" s="83">
        <f>'Bureau de vote'!AA105</f>
        <v>0</v>
      </c>
      <c r="Z52" s="83">
        <f>'Bureau de vote'!AB105</f>
        <v>0</v>
      </c>
      <c r="AA52" s="23">
        <f>'Bureau de vote'!AC105</f>
        <v>0</v>
      </c>
      <c r="AB52" s="90">
        <f>'Bureau de vote'!AD105</f>
        <v>0</v>
      </c>
      <c r="AC52" s="83">
        <f>'Bureau de vote'!AE105</f>
        <v>2</v>
      </c>
      <c r="AD52" s="83">
        <f>'Bureau de vote'!AF105</f>
        <v>0</v>
      </c>
      <c r="AE52" s="23">
        <f>'Bureau de vote'!AG105</f>
        <v>1</v>
      </c>
      <c r="AF52" s="90">
        <f>'Bureau de vote'!AH105</f>
        <v>0</v>
      </c>
    </row>
    <row r="53" spans="1:32" x14ac:dyDescent="0.15">
      <c r="A53" s="1" t="str">
        <f>'Bureau de vote'!C106</f>
        <v>MANIHI</v>
      </c>
      <c r="B53" s="5"/>
      <c r="C53" s="5">
        <f>'Bureau de vote'!E106</f>
        <v>987</v>
      </c>
      <c r="D53" s="5">
        <f>'Bureau de vote'!F106</f>
        <v>543</v>
      </c>
      <c r="E53" s="5">
        <f>'Bureau de vote'!G106</f>
        <v>444</v>
      </c>
      <c r="F53" s="135">
        <f>'Bureau de vote'!H106</f>
        <v>0.44984802431610943</v>
      </c>
      <c r="G53" s="5">
        <f>'Bureau de vote'!I106</f>
        <v>2</v>
      </c>
      <c r="H53" s="135">
        <f>'Bureau de vote'!J106</f>
        <v>2.0263424518743669E-3</v>
      </c>
      <c r="I53" s="5">
        <f>'Bureau de vote'!K106</f>
        <v>4</v>
      </c>
      <c r="J53" s="5">
        <f>'Bureau de vote'!L106</f>
        <v>438</v>
      </c>
      <c r="K53" s="1">
        <f>'Bureau de vote'!M106</f>
        <v>2</v>
      </c>
      <c r="L53" s="137">
        <f>'Bureau de vote'!N106</f>
        <v>4.5662100456621002E-3</v>
      </c>
      <c r="M53" s="5">
        <f>'Bureau de vote'!O106</f>
        <v>173</v>
      </c>
      <c r="N53" s="135">
        <f>'Bureau de vote'!P106</f>
        <v>0.3949771689497717</v>
      </c>
      <c r="O53" s="1">
        <f>'Bureau de vote'!Q106</f>
        <v>44</v>
      </c>
      <c r="P53" s="137">
        <f>'Bureau de vote'!R106</f>
        <v>0.1004566210045662</v>
      </c>
      <c r="Q53" s="5">
        <f>'Bureau de vote'!S106</f>
        <v>4</v>
      </c>
      <c r="R53" s="135">
        <f>'Bureau de vote'!T106</f>
        <v>9.1324200913242004E-3</v>
      </c>
      <c r="S53" s="1">
        <f>'Bureau de vote'!U106</f>
        <v>7</v>
      </c>
      <c r="T53" s="137">
        <f>'Bureau de vote'!V106</f>
        <v>1.5981735159817351E-2</v>
      </c>
      <c r="U53" s="5">
        <f>'Bureau de vote'!W106</f>
        <v>2</v>
      </c>
      <c r="V53" s="135">
        <f>'Bureau de vote'!X106</f>
        <v>4.5662100456621002E-3</v>
      </c>
      <c r="W53" s="1">
        <f>'Bureau de vote'!Y106</f>
        <v>0</v>
      </c>
      <c r="X53" s="137">
        <f>'Bureau de vote'!Z106</f>
        <v>0</v>
      </c>
      <c r="Y53" s="5">
        <f>'Bureau de vote'!AA106</f>
        <v>0</v>
      </c>
      <c r="Z53" s="135">
        <f>'Bureau de vote'!AB106</f>
        <v>0</v>
      </c>
      <c r="AA53" s="1">
        <f>'Bureau de vote'!AC106</f>
        <v>12</v>
      </c>
      <c r="AB53" s="137">
        <f>'Bureau de vote'!AD106</f>
        <v>2.7397260273972601E-2</v>
      </c>
      <c r="AC53" s="5">
        <f>'Bureau de vote'!AE106</f>
        <v>0</v>
      </c>
      <c r="AD53" s="135">
        <f>'Bureau de vote'!AF106</f>
        <v>0</v>
      </c>
      <c r="AE53" s="1">
        <f>'Bureau de vote'!AG106</f>
        <v>194</v>
      </c>
      <c r="AF53" s="137">
        <f>'Bureau de vote'!AH106</f>
        <v>0.44292237442922372</v>
      </c>
    </row>
    <row r="54" spans="1:32" x14ac:dyDescent="0.15">
      <c r="A54" s="23" t="str">
        <f>'Bureau de vote'!C107</f>
        <v>Manihi</v>
      </c>
      <c r="B54" s="83">
        <f>'Bureau de vote'!D107</f>
        <v>1</v>
      </c>
      <c r="C54" s="83">
        <f>'Bureau de vote'!E107</f>
        <v>562</v>
      </c>
      <c r="D54" s="83">
        <f>'Bureau de vote'!F107</f>
        <v>262</v>
      </c>
      <c r="E54" s="83">
        <f>'Bureau de vote'!G107</f>
        <v>300</v>
      </c>
      <c r="F54" s="192">
        <f>'Bureau de vote'!H107</f>
        <v>53.38</v>
      </c>
      <c r="G54" s="83">
        <f>'Bureau de vote'!I107</f>
        <v>2</v>
      </c>
      <c r="H54" s="192">
        <f>'Bureau de vote'!J107</f>
        <v>0</v>
      </c>
      <c r="I54" s="83">
        <f>'Bureau de vote'!K107</f>
        <v>3</v>
      </c>
      <c r="J54" s="83">
        <f>'Bureau de vote'!L107</f>
        <v>295</v>
      </c>
      <c r="K54" s="23">
        <f>'Bureau de vote'!M107</f>
        <v>1</v>
      </c>
      <c r="L54" s="90">
        <f>'Bureau de vote'!N107</f>
        <v>0</v>
      </c>
      <c r="M54" s="83">
        <f>'Bureau de vote'!O107</f>
        <v>112</v>
      </c>
      <c r="N54" s="83">
        <f>'Bureau de vote'!P107</f>
        <v>0</v>
      </c>
      <c r="O54" s="23">
        <f>'Bureau de vote'!Q107</f>
        <v>18</v>
      </c>
      <c r="P54" s="90">
        <f>'Bureau de vote'!R107</f>
        <v>0</v>
      </c>
      <c r="Q54" s="83">
        <f>'Bureau de vote'!S107</f>
        <v>2</v>
      </c>
      <c r="R54" s="83">
        <f>'Bureau de vote'!T107</f>
        <v>0</v>
      </c>
      <c r="S54" s="23">
        <f>'Bureau de vote'!U107</f>
        <v>1</v>
      </c>
      <c r="T54" s="90">
        <f>'Bureau de vote'!V107</f>
        <v>0</v>
      </c>
      <c r="U54" s="83">
        <f>'Bureau de vote'!W107</f>
        <v>2</v>
      </c>
      <c r="V54" s="83">
        <f>'Bureau de vote'!X107</f>
        <v>0</v>
      </c>
      <c r="W54" s="23">
        <f>'Bureau de vote'!Y107</f>
        <v>0</v>
      </c>
      <c r="X54" s="90">
        <f>'Bureau de vote'!Z107</f>
        <v>0</v>
      </c>
      <c r="Y54" s="83">
        <f>'Bureau de vote'!AA107</f>
        <v>0</v>
      </c>
      <c r="Z54" s="83">
        <f>'Bureau de vote'!AB107</f>
        <v>0</v>
      </c>
      <c r="AA54" s="23">
        <f>'Bureau de vote'!AC107</f>
        <v>2</v>
      </c>
      <c r="AB54" s="90">
        <f>'Bureau de vote'!AD107</f>
        <v>0</v>
      </c>
      <c r="AC54" s="83">
        <f>'Bureau de vote'!AE107</f>
        <v>0</v>
      </c>
      <c r="AD54" s="83">
        <f>'Bureau de vote'!AF107</f>
        <v>0</v>
      </c>
      <c r="AE54" s="23">
        <f>'Bureau de vote'!AG107</f>
        <v>157</v>
      </c>
      <c r="AF54" s="90">
        <f>'Bureau de vote'!AH107</f>
        <v>0</v>
      </c>
    </row>
    <row r="55" spans="1:32" x14ac:dyDescent="0.15">
      <c r="A55" s="23" t="str">
        <f>'Bureau de vote'!C108</f>
        <v>Ahe</v>
      </c>
      <c r="B55" s="83">
        <f>'Bureau de vote'!D108</f>
        <v>2</v>
      </c>
      <c r="C55" s="83">
        <f>'Bureau de vote'!E108</f>
        <v>425</v>
      </c>
      <c r="D55" s="83">
        <f>'Bureau de vote'!F108</f>
        <v>281</v>
      </c>
      <c r="E55" s="83">
        <f>'Bureau de vote'!G108</f>
        <v>144</v>
      </c>
      <c r="F55" s="192">
        <f>'Bureau de vote'!H108</f>
        <v>38.880000000000003</v>
      </c>
      <c r="G55" s="83">
        <f>'Bureau de vote'!I108</f>
        <v>0</v>
      </c>
      <c r="H55" s="192">
        <f>'Bureau de vote'!J108</f>
        <v>0</v>
      </c>
      <c r="I55" s="83">
        <f>'Bureau de vote'!K108</f>
        <v>1</v>
      </c>
      <c r="J55" s="83">
        <f>'Bureau de vote'!L108</f>
        <v>143</v>
      </c>
      <c r="K55" s="23">
        <f>'Bureau de vote'!M108</f>
        <v>1</v>
      </c>
      <c r="L55" s="90">
        <f>'Bureau de vote'!N108</f>
        <v>0</v>
      </c>
      <c r="M55" s="83">
        <f>'Bureau de vote'!O108</f>
        <v>61</v>
      </c>
      <c r="N55" s="83">
        <f>'Bureau de vote'!P108</f>
        <v>0</v>
      </c>
      <c r="O55" s="23">
        <f>'Bureau de vote'!Q108</f>
        <v>26</v>
      </c>
      <c r="P55" s="90">
        <f>'Bureau de vote'!R108</f>
        <v>0</v>
      </c>
      <c r="Q55" s="83">
        <f>'Bureau de vote'!S108</f>
        <v>2</v>
      </c>
      <c r="R55" s="83">
        <f>'Bureau de vote'!T108</f>
        <v>0</v>
      </c>
      <c r="S55" s="23">
        <f>'Bureau de vote'!U108</f>
        <v>6</v>
      </c>
      <c r="T55" s="90">
        <f>'Bureau de vote'!V108</f>
        <v>0</v>
      </c>
      <c r="U55" s="83">
        <f>'Bureau de vote'!W108</f>
        <v>0</v>
      </c>
      <c r="V55" s="83">
        <f>'Bureau de vote'!X108</f>
        <v>0</v>
      </c>
      <c r="W55" s="23">
        <f>'Bureau de vote'!Y108</f>
        <v>0</v>
      </c>
      <c r="X55" s="90">
        <f>'Bureau de vote'!Z108</f>
        <v>0</v>
      </c>
      <c r="Y55" s="83">
        <f>'Bureau de vote'!AA108</f>
        <v>0</v>
      </c>
      <c r="Z55" s="83">
        <f>'Bureau de vote'!AB108</f>
        <v>0</v>
      </c>
      <c r="AA55" s="23">
        <f>'Bureau de vote'!AC108</f>
        <v>10</v>
      </c>
      <c r="AB55" s="90">
        <f>'Bureau de vote'!AD108</f>
        <v>0</v>
      </c>
      <c r="AC55" s="83">
        <f>'Bureau de vote'!AE108</f>
        <v>0</v>
      </c>
      <c r="AD55" s="83">
        <f>'Bureau de vote'!AF108</f>
        <v>0</v>
      </c>
      <c r="AE55" s="23">
        <f>'Bureau de vote'!AG108</f>
        <v>37</v>
      </c>
      <c r="AF55" s="90">
        <f>'Bureau de vote'!AH108</f>
        <v>0</v>
      </c>
    </row>
    <row r="56" spans="1:32" x14ac:dyDescent="0.15">
      <c r="A56" s="1" t="str">
        <f>'Bureau de vote'!C111</f>
        <v>MOOREA-MAIAO</v>
      </c>
      <c r="B56" s="5"/>
      <c r="C56" s="5">
        <f>'Bureau de vote'!E111</f>
        <v>13121</v>
      </c>
      <c r="D56" s="5">
        <f>'Bureau de vote'!F111</f>
        <v>8271</v>
      </c>
      <c r="E56" s="5">
        <f>'Bureau de vote'!G111</f>
        <v>4850</v>
      </c>
      <c r="F56" s="135">
        <f>'Bureau de vote'!H111</f>
        <v>0.36963646063562228</v>
      </c>
      <c r="G56" s="5">
        <f>'Bureau de vote'!I111</f>
        <v>125</v>
      </c>
      <c r="H56" s="135">
        <f>'Bureau de vote'!J111</f>
        <v>9.5267129029799561E-3</v>
      </c>
      <c r="I56" s="5">
        <f>'Bureau de vote'!K111</f>
        <v>126</v>
      </c>
      <c r="J56" s="5">
        <f>'Bureau de vote'!L111</f>
        <v>4599</v>
      </c>
      <c r="K56" s="1">
        <f>'Bureau de vote'!M111</f>
        <v>83</v>
      </c>
      <c r="L56" s="137">
        <f>'Bureau de vote'!N111</f>
        <v>1.8047401609045444E-2</v>
      </c>
      <c r="M56" s="5">
        <f>'Bureau de vote'!O111</f>
        <v>1888</v>
      </c>
      <c r="N56" s="135">
        <f>'Bureau de vote'!P111</f>
        <v>0.4105240269623831</v>
      </c>
      <c r="O56" s="1">
        <f>'Bureau de vote'!Q111</f>
        <v>526</v>
      </c>
      <c r="P56" s="137">
        <f>'Bureau de vote'!R111</f>
        <v>0.11437268971515546</v>
      </c>
      <c r="Q56" s="5">
        <f>'Bureau de vote'!S111</f>
        <v>149</v>
      </c>
      <c r="R56" s="135">
        <f>'Bureau de vote'!T111</f>
        <v>3.2398347466840616E-2</v>
      </c>
      <c r="S56" s="1">
        <f>'Bureau de vote'!U111</f>
        <v>21</v>
      </c>
      <c r="T56" s="137">
        <f>'Bureau de vote'!V111</f>
        <v>4.5662100456621002E-3</v>
      </c>
      <c r="U56" s="5">
        <f>'Bureau de vote'!W111</f>
        <v>49</v>
      </c>
      <c r="V56" s="135">
        <f>'Bureau de vote'!X111</f>
        <v>1.06544901065449E-2</v>
      </c>
      <c r="W56" s="1">
        <f>'Bureau de vote'!Y111</f>
        <v>8</v>
      </c>
      <c r="X56" s="137">
        <f>'Bureau de vote'!Z111</f>
        <v>1.7395085888236572E-3</v>
      </c>
      <c r="Y56" s="5">
        <f>'Bureau de vote'!AA111</f>
        <v>29</v>
      </c>
      <c r="Z56" s="135">
        <f>'Bureau de vote'!AB111</f>
        <v>6.3057186344857574E-3</v>
      </c>
      <c r="AA56" s="1">
        <f>'Bureau de vote'!AC111</f>
        <v>387</v>
      </c>
      <c r="AB56" s="137">
        <f>'Bureau de vote'!AD111</f>
        <v>8.4148727984344418E-2</v>
      </c>
      <c r="AC56" s="5">
        <f>'Bureau de vote'!AE111</f>
        <v>48</v>
      </c>
      <c r="AD56" s="135">
        <f>'Bureau de vote'!AF111</f>
        <v>1.0437051532941943E-2</v>
      </c>
      <c r="AE56" s="1">
        <f>'Bureau de vote'!AG111</f>
        <v>1411</v>
      </c>
      <c r="AF56" s="137">
        <f>'Bureau de vote'!AH111</f>
        <v>0.30680582735377254</v>
      </c>
    </row>
    <row r="57" spans="1:32" x14ac:dyDescent="0.15">
      <c r="A57" s="23" t="str">
        <f>'Bureau de vote'!C112</f>
        <v>Afareaitu 1</v>
      </c>
      <c r="B57" s="83">
        <f>'Bureau de vote'!D112</f>
        <v>1</v>
      </c>
      <c r="C57" s="83">
        <f>'Bureau de vote'!E112</f>
        <v>1206</v>
      </c>
      <c r="D57" s="83">
        <f>'Bureau de vote'!F112</f>
        <v>806</v>
      </c>
      <c r="E57" s="83">
        <f>'Bureau de vote'!G112</f>
        <v>400</v>
      </c>
      <c r="F57" s="192">
        <f>'Bureau de vote'!H112</f>
        <v>33.17</v>
      </c>
      <c r="G57" s="83">
        <f>'Bureau de vote'!I112</f>
        <v>8</v>
      </c>
      <c r="H57" s="192">
        <f>'Bureau de vote'!J112</f>
        <v>0</v>
      </c>
      <c r="I57" s="83">
        <f>'Bureau de vote'!K112</f>
        <v>20</v>
      </c>
      <c r="J57" s="83">
        <f>'Bureau de vote'!L112</f>
        <v>372</v>
      </c>
      <c r="K57" s="23">
        <f>'Bureau de vote'!M112</f>
        <v>13</v>
      </c>
      <c r="L57" s="90">
        <f>'Bureau de vote'!N112</f>
        <v>0</v>
      </c>
      <c r="M57" s="83">
        <f>'Bureau de vote'!O112</f>
        <v>129</v>
      </c>
      <c r="N57" s="83">
        <f>'Bureau de vote'!P112</f>
        <v>0</v>
      </c>
      <c r="O57" s="23">
        <f>'Bureau de vote'!Q112</f>
        <v>54</v>
      </c>
      <c r="P57" s="90">
        <f>'Bureau de vote'!R112</f>
        <v>0</v>
      </c>
      <c r="Q57" s="83">
        <f>'Bureau de vote'!S112</f>
        <v>19</v>
      </c>
      <c r="R57" s="83">
        <f>'Bureau de vote'!T112</f>
        <v>0</v>
      </c>
      <c r="S57" s="23">
        <f>'Bureau de vote'!U112</f>
        <v>0</v>
      </c>
      <c r="T57" s="90">
        <f>'Bureau de vote'!V112</f>
        <v>0</v>
      </c>
      <c r="U57" s="83">
        <f>'Bureau de vote'!W112</f>
        <v>3</v>
      </c>
      <c r="V57" s="83">
        <f>'Bureau de vote'!X112</f>
        <v>0</v>
      </c>
      <c r="W57" s="23">
        <f>'Bureau de vote'!Y112</f>
        <v>1</v>
      </c>
      <c r="X57" s="90">
        <f>'Bureau de vote'!Z112</f>
        <v>0</v>
      </c>
      <c r="Y57" s="83">
        <f>'Bureau de vote'!AA112</f>
        <v>1</v>
      </c>
      <c r="Z57" s="83">
        <f>'Bureau de vote'!AB112</f>
        <v>0</v>
      </c>
      <c r="AA57" s="23">
        <f>'Bureau de vote'!AC112</f>
        <v>17</v>
      </c>
      <c r="AB57" s="191">
        <f>'Bureau de vote'!AD112</f>
        <v>0</v>
      </c>
      <c r="AC57" s="83">
        <f>'Bureau de vote'!AE112</f>
        <v>3</v>
      </c>
      <c r="AD57" s="83">
        <f>'Bureau de vote'!AF112</f>
        <v>0</v>
      </c>
      <c r="AE57" s="23">
        <f>'Bureau de vote'!AG112</f>
        <v>132</v>
      </c>
      <c r="AF57" s="90">
        <f>'Bureau de vote'!AH112</f>
        <v>0</v>
      </c>
    </row>
    <row r="58" spans="1:32" x14ac:dyDescent="0.15">
      <c r="A58" s="23" t="str">
        <f>'Bureau de vote'!C113</f>
        <v>Afareaitu 2</v>
      </c>
      <c r="B58" s="83">
        <f>'Bureau de vote'!D113</f>
        <v>2</v>
      </c>
      <c r="C58" s="83">
        <f>'Bureau de vote'!E113</f>
        <v>1563</v>
      </c>
      <c r="D58" s="83">
        <f>'Bureau de vote'!F113</f>
        <v>990</v>
      </c>
      <c r="E58" s="83">
        <f>'Bureau de vote'!G113</f>
        <v>573</v>
      </c>
      <c r="F58" s="192">
        <f>'Bureau de vote'!H113</f>
        <v>36.659999999999997</v>
      </c>
      <c r="G58" s="83">
        <f>'Bureau de vote'!I113</f>
        <v>10</v>
      </c>
      <c r="H58" s="192">
        <f>'Bureau de vote'!J113</f>
        <v>0</v>
      </c>
      <c r="I58" s="83">
        <f>'Bureau de vote'!K113</f>
        <v>11</v>
      </c>
      <c r="J58" s="83">
        <f>'Bureau de vote'!L113</f>
        <v>552</v>
      </c>
      <c r="K58" s="23">
        <f>'Bureau de vote'!M113</f>
        <v>11</v>
      </c>
      <c r="L58" s="90">
        <f>'Bureau de vote'!N113</f>
        <v>0</v>
      </c>
      <c r="M58" s="83">
        <f>'Bureau de vote'!O113</f>
        <v>133</v>
      </c>
      <c r="N58" s="83">
        <f>'Bureau de vote'!P113</f>
        <v>0</v>
      </c>
      <c r="O58" s="23">
        <f>'Bureau de vote'!Q113</f>
        <v>72</v>
      </c>
      <c r="P58" s="90">
        <f>'Bureau de vote'!R113</f>
        <v>0</v>
      </c>
      <c r="Q58" s="83">
        <f>'Bureau de vote'!S113</f>
        <v>12</v>
      </c>
      <c r="R58" s="83">
        <f>'Bureau de vote'!T113</f>
        <v>0</v>
      </c>
      <c r="S58" s="23">
        <f>'Bureau de vote'!U113</f>
        <v>2</v>
      </c>
      <c r="T58" s="90">
        <f>'Bureau de vote'!V113</f>
        <v>0</v>
      </c>
      <c r="U58" s="83">
        <f>'Bureau de vote'!W113</f>
        <v>4</v>
      </c>
      <c r="V58" s="83">
        <f>'Bureau de vote'!X113</f>
        <v>0</v>
      </c>
      <c r="W58" s="23">
        <f>'Bureau de vote'!Y113</f>
        <v>1</v>
      </c>
      <c r="X58" s="90">
        <f>'Bureau de vote'!Z113</f>
        <v>0</v>
      </c>
      <c r="Y58" s="83">
        <f>'Bureau de vote'!AA113</f>
        <v>1</v>
      </c>
      <c r="Z58" s="83">
        <f>'Bureau de vote'!AB113</f>
        <v>0</v>
      </c>
      <c r="AA58" s="23">
        <f>'Bureau de vote'!AC113</f>
        <v>35</v>
      </c>
      <c r="AB58" s="90">
        <f>'Bureau de vote'!AD113</f>
        <v>0</v>
      </c>
      <c r="AC58" s="83">
        <f>'Bureau de vote'!AE113</f>
        <v>3</v>
      </c>
      <c r="AD58" s="83">
        <f>'Bureau de vote'!AF113</f>
        <v>0</v>
      </c>
      <c r="AE58" s="23">
        <f>'Bureau de vote'!AG113</f>
        <v>278</v>
      </c>
      <c r="AF58" s="90">
        <f>'Bureau de vote'!AH113</f>
        <v>0</v>
      </c>
    </row>
    <row r="59" spans="1:32" x14ac:dyDescent="0.15">
      <c r="A59" s="23" t="str">
        <f>'Bureau de vote'!C114</f>
        <v>Teavaro</v>
      </c>
      <c r="B59" s="83">
        <f>'Bureau de vote'!D114</f>
        <v>3</v>
      </c>
      <c r="C59" s="83">
        <f>'Bureau de vote'!E114</f>
        <v>2155</v>
      </c>
      <c r="D59" s="83">
        <f>'Bureau de vote'!F114</f>
        <v>1396</v>
      </c>
      <c r="E59" s="83">
        <f>'Bureau de vote'!G114</f>
        <v>759</v>
      </c>
      <c r="F59" s="192">
        <f>'Bureau de vote'!H114</f>
        <v>33.22</v>
      </c>
      <c r="G59" s="83">
        <f>'Bureau de vote'!I114</f>
        <v>35</v>
      </c>
      <c r="H59" s="192">
        <f>'Bureau de vote'!J114</f>
        <v>0</v>
      </c>
      <c r="I59" s="83">
        <f>'Bureau de vote'!K114</f>
        <v>0</v>
      </c>
      <c r="J59" s="83">
        <f>'Bureau de vote'!L114</f>
        <v>724</v>
      </c>
      <c r="K59" s="23">
        <f>'Bureau de vote'!M114</f>
        <v>10</v>
      </c>
      <c r="L59" s="90">
        <f>'Bureau de vote'!N114</f>
        <v>0</v>
      </c>
      <c r="M59" s="83">
        <f>'Bureau de vote'!O114</f>
        <v>311</v>
      </c>
      <c r="N59" s="83">
        <f>'Bureau de vote'!P114</f>
        <v>0</v>
      </c>
      <c r="O59" s="23">
        <f>'Bureau de vote'!Q114</f>
        <v>80</v>
      </c>
      <c r="P59" s="90">
        <f>'Bureau de vote'!R114</f>
        <v>0</v>
      </c>
      <c r="Q59" s="83">
        <f>'Bureau de vote'!S114</f>
        <v>38</v>
      </c>
      <c r="R59" s="83">
        <f>'Bureau de vote'!T114</f>
        <v>0</v>
      </c>
      <c r="S59" s="23">
        <f>'Bureau de vote'!U114</f>
        <v>5</v>
      </c>
      <c r="T59" s="90">
        <f>'Bureau de vote'!V114</f>
        <v>0</v>
      </c>
      <c r="U59" s="83">
        <f>'Bureau de vote'!W114</f>
        <v>8</v>
      </c>
      <c r="V59" s="83">
        <f>'Bureau de vote'!X114</f>
        <v>0</v>
      </c>
      <c r="W59" s="23">
        <f>'Bureau de vote'!Y114</f>
        <v>0</v>
      </c>
      <c r="X59" s="90">
        <f>'Bureau de vote'!Z114</f>
        <v>0</v>
      </c>
      <c r="Y59" s="83">
        <f>'Bureau de vote'!AA114</f>
        <v>8</v>
      </c>
      <c r="Z59" s="83">
        <f>'Bureau de vote'!AB114</f>
        <v>0</v>
      </c>
      <c r="AA59" s="23">
        <f>'Bureau de vote'!AC114</f>
        <v>72</v>
      </c>
      <c r="AB59" s="90">
        <f>'Bureau de vote'!AD114</f>
        <v>0</v>
      </c>
      <c r="AC59" s="83">
        <f>'Bureau de vote'!AE114</f>
        <v>14</v>
      </c>
      <c r="AD59" s="83">
        <f>'Bureau de vote'!AF114</f>
        <v>0</v>
      </c>
      <c r="AE59" s="23">
        <f>'Bureau de vote'!AG114</f>
        <v>178</v>
      </c>
      <c r="AF59" s="90">
        <f>'Bureau de vote'!AH114</f>
        <v>0</v>
      </c>
    </row>
    <row r="60" spans="1:32" x14ac:dyDescent="0.15">
      <c r="A60" s="23" t="str">
        <f>'Bureau de vote'!C115</f>
        <v>Paopao 1</v>
      </c>
      <c r="B60" s="83">
        <f>'Bureau de vote'!D115</f>
        <v>4</v>
      </c>
      <c r="C60" s="83">
        <f>'Bureau de vote'!E115</f>
        <v>1566</v>
      </c>
      <c r="D60" s="83">
        <f>'Bureau de vote'!F115</f>
        <v>959</v>
      </c>
      <c r="E60" s="83">
        <f>'Bureau de vote'!G115</f>
        <v>607</v>
      </c>
      <c r="F60" s="192">
        <f>'Bureau de vote'!H115</f>
        <v>38.76</v>
      </c>
      <c r="G60" s="83">
        <f>'Bureau de vote'!I115</f>
        <v>0</v>
      </c>
      <c r="H60" s="192">
        <f>'Bureau de vote'!J115</f>
        <v>0</v>
      </c>
      <c r="I60" s="83">
        <f>'Bureau de vote'!K115</f>
        <v>49</v>
      </c>
      <c r="J60" s="83">
        <f>'Bureau de vote'!L115</f>
        <v>558</v>
      </c>
      <c r="K60" s="23">
        <f>'Bureau de vote'!M115</f>
        <v>5</v>
      </c>
      <c r="L60" s="90">
        <f>'Bureau de vote'!N115</f>
        <v>0</v>
      </c>
      <c r="M60" s="83">
        <f>'Bureau de vote'!O115</f>
        <v>200</v>
      </c>
      <c r="N60" s="83">
        <f>'Bureau de vote'!P115</f>
        <v>0</v>
      </c>
      <c r="O60" s="23">
        <f>'Bureau de vote'!Q115</f>
        <v>66</v>
      </c>
      <c r="P60" s="90">
        <f>'Bureau de vote'!R115</f>
        <v>0</v>
      </c>
      <c r="Q60" s="83">
        <f>'Bureau de vote'!S115</f>
        <v>22</v>
      </c>
      <c r="R60" s="83">
        <f>'Bureau de vote'!T115</f>
        <v>0</v>
      </c>
      <c r="S60" s="23">
        <f>'Bureau de vote'!U115</f>
        <v>6</v>
      </c>
      <c r="T60" s="90">
        <f>'Bureau de vote'!V115</f>
        <v>0</v>
      </c>
      <c r="U60" s="83">
        <f>'Bureau de vote'!W115</f>
        <v>5</v>
      </c>
      <c r="V60" s="83">
        <f>'Bureau de vote'!X115</f>
        <v>0</v>
      </c>
      <c r="W60" s="23">
        <f>'Bureau de vote'!Y115</f>
        <v>3</v>
      </c>
      <c r="X60" s="90">
        <f>'Bureau de vote'!Z115</f>
        <v>0</v>
      </c>
      <c r="Y60" s="83">
        <f>'Bureau de vote'!AA115</f>
        <v>5</v>
      </c>
      <c r="Z60" s="83">
        <f>'Bureau de vote'!AB115</f>
        <v>0</v>
      </c>
      <c r="AA60" s="23">
        <f>'Bureau de vote'!AC115</f>
        <v>60</v>
      </c>
      <c r="AB60" s="90">
        <f>'Bureau de vote'!AD115</f>
        <v>0</v>
      </c>
      <c r="AC60" s="83">
        <f>'Bureau de vote'!AE115</f>
        <v>4</v>
      </c>
      <c r="AD60" s="83">
        <f>'Bureau de vote'!AF115</f>
        <v>0</v>
      </c>
      <c r="AE60" s="23">
        <f>'Bureau de vote'!AG115</f>
        <v>182</v>
      </c>
      <c r="AF60" s="90">
        <f>'Bureau de vote'!AH115</f>
        <v>0</v>
      </c>
    </row>
    <row r="61" spans="1:32" x14ac:dyDescent="0.15">
      <c r="A61" s="23" t="str">
        <f>'Bureau de vote'!C116</f>
        <v>Paopao 2</v>
      </c>
      <c r="B61" s="83">
        <f>'Bureau de vote'!D116</f>
        <v>5</v>
      </c>
      <c r="C61" s="83">
        <f>'Bureau de vote'!E116</f>
        <v>1724</v>
      </c>
      <c r="D61" s="83">
        <f>'Bureau de vote'!F116</f>
        <v>952</v>
      </c>
      <c r="E61" s="83">
        <f>'Bureau de vote'!G116</f>
        <v>772</v>
      </c>
      <c r="F61" s="192">
        <f>'Bureau de vote'!H116</f>
        <v>44.78</v>
      </c>
      <c r="G61" s="83">
        <f>'Bureau de vote'!I116</f>
        <v>16</v>
      </c>
      <c r="H61" s="192">
        <f>'Bureau de vote'!J116</f>
        <v>0</v>
      </c>
      <c r="I61" s="83">
        <f>'Bureau de vote'!K116</f>
        <v>9</v>
      </c>
      <c r="J61" s="83">
        <f>'Bureau de vote'!L116</f>
        <v>747</v>
      </c>
      <c r="K61" s="23">
        <f>'Bureau de vote'!M116</f>
        <v>18</v>
      </c>
      <c r="L61" s="90">
        <f>'Bureau de vote'!N116</f>
        <v>0</v>
      </c>
      <c r="M61" s="83">
        <f>'Bureau de vote'!O116</f>
        <v>339</v>
      </c>
      <c r="N61" s="83">
        <f>'Bureau de vote'!P116</f>
        <v>0</v>
      </c>
      <c r="O61" s="23">
        <f>'Bureau de vote'!Q116</f>
        <v>101</v>
      </c>
      <c r="P61" s="90">
        <f>'Bureau de vote'!R116</f>
        <v>0</v>
      </c>
      <c r="Q61" s="83">
        <f>'Bureau de vote'!S116</f>
        <v>22</v>
      </c>
      <c r="R61" s="83">
        <f>'Bureau de vote'!T116</f>
        <v>0</v>
      </c>
      <c r="S61" s="23">
        <f>'Bureau de vote'!U116</f>
        <v>1</v>
      </c>
      <c r="T61" s="90">
        <f>'Bureau de vote'!V116</f>
        <v>0</v>
      </c>
      <c r="U61" s="83">
        <f>'Bureau de vote'!W116</f>
        <v>11</v>
      </c>
      <c r="V61" s="83">
        <f>'Bureau de vote'!X116</f>
        <v>0</v>
      </c>
      <c r="W61" s="23">
        <f>'Bureau de vote'!Y116</f>
        <v>1</v>
      </c>
      <c r="X61" s="90">
        <f>'Bureau de vote'!Z116</f>
        <v>0</v>
      </c>
      <c r="Y61" s="83">
        <f>'Bureau de vote'!AA116</f>
        <v>5</v>
      </c>
      <c r="Z61" s="83">
        <f>'Bureau de vote'!AB116</f>
        <v>0</v>
      </c>
      <c r="AA61" s="23">
        <f>'Bureau de vote'!AC116</f>
        <v>75</v>
      </c>
      <c r="AB61" s="90">
        <f>'Bureau de vote'!AD116</f>
        <v>0</v>
      </c>
      <c r="AC61" s="83">
        <f>'Bureau de vote'!AE116</f>
        <v>7</v>
      </c>
      <c r="AD61" s="83">
        <f>'Bureau de vote'!AF116</f>
        <v>0</v>
      </c>
      <c r="AE61" s="23">
        <f>'Bureau de vote'!AG116</f>
        <v>167</v>
      </c>
      <c r="AF61" s="90">
        <f>'Bureau de vote'!AH116</f>
        <v>0</v>
      </c>
    </row>
    <row r="62" spans="1:32" x14ac:dyDescent="0.15">
      <c r="A62" s="23" t="str">
        <f>'Bureau de vote'!C117</f>
        <v>Papetoai 1</v>
      </c>
      <c r="B62" s="83">
        <f>'Bureau de vote'!D117</f>
        <v>6</v>
      </c>
      <c r="C62" s="83">
        <f>'Bureau de vote'!E117</f>
        <v>927</v>
      </c>
      <c r="D62" s="83">
        <f>'Bureau de vote'!F117</f>
        <v>553</v>
      </c>
      <c r="E62" s="83">
        <f>'Bureau de vote'!G117</f>
        <v>374</v>
      </c>
      <c r="F62" s="192">
        <f>'Bureau de vote'!H117</f>
        <v>40.35</v>
      </c>
      <c r="G62" s="83">
        <f>'Bureau de vote'!I117</f>
        <v>12</v>
      </c>
      <c r="H62" s="192">
        <f>'Bureau de vote'!J117</f>
        <v>0</v>
      </c>
      <c r="I62" s="83">
        <f>'Bureau de vote'!K117</f>
        <v>13</v>
      </c>
      <c r="J62" s="83">
        <f>'Bureau de vote'!L117</f>
        <v>349</v>
      </c>
      <c r="K62" s="23">
        <f>'Bureau de vote'!M117</f>
        <v>2</v>
      </c>
      <c r="L62" s="90">
        <f>'Bureau de vote'!N117</f>
        <v>0</v>
      </c>
      <c r="M62" s="83">
        <f>'Bureau de vote'!O117</f>
        <v>183</v>
      </c>
      <c r="N62" s="83">
        <f>'Bureau de vote'!P117</f>
        <v>0</v>
      </c>
      <c r="O62" s="23">
        <f>'Bureau de vote'!Q117</f>
        <v>33</v>
      </c>
      <c r="P62" s="90">
        <f>'Bureau de vote'!R117</f>
        <v>0</v>
      </c>
      <c r="Q62" s="83">
        <f>'Bureau de vote'!S117</f>
        <v>4</v>
      </c>
      <c r="R62" s="83">
        <f>'Bureau de vote'!T117</f>
        <v>0</v>
      </c>
      <c r="S62" s="23">
        <f>'Bureau de vote'!U117</f>
        <v>2</v>
      </c>
      <c r="T62" s="90">
        <f>'Bureau de vote'!V117</f>
        <v>0</v>
      </c>
      <c r="U62" s="83">
        <f>'Bureau de vote'!W117</f>
        <v>4</v>
      </c>
      <c r="V62" s="83">
        <f>'Bureau de vote'!X117</f>
        <v>0</v>
      </c>
      <c r="W62" s="23">
        <f>'Bureau de vote'!Y117</f>
        <v>0</v>
      </c>
      <c r="X62" s="90">
        <f>'Bureau de vote'!Z117</f>
        <v>0</v>
      </c>
      <c r="Y62" s="83">
        <f>'Bureau de vote'!AA117</f>
        <v>5</v>
      </c>
      <c r="Z62" s="83">
        <f>'Bureau de vote'!AB117</f>
        <v>0</v>
      </c>
      <c r="AA62" s="23">
        <f>'Bureau de vote'!AC117</f>
        <v>24</v>
      </c>
      <c r="AB62" s="90">
        <f>'Bureau de vote'!AD117</f>
        <v>0</v>
      </c>
      <c r="AC62" s="83">
        <f>'Bureau de vote'!AE117</f>
        <v>8</v>
      </c>
      <c r="AD62" s="83">
        <f>'Bureau de vote'!AF117</f>
        <v>0</v>
      </c>
      <c r="AE62" s="23">
        <f>'Bureau de vote'!AG117</f>
        <v>84</v>
      </c>
      <c r="AF62" s="90">
        <f>'Bureau de vote'!AH117</f>
        <v>0</v>
      </c>
    </row>
    <row r="63" spans="1:32" x14ac:dyDescent="0.15">
      <c r="A63" s="23" t="str">
        <f>'Bureau de vote'!C118</f>
        <v>Papetoai 2</v>
      </c>
      <c r="B63" s="83">
        <f>'Bureau de vote'!D118</f>
        <v>7</v>
      </c>
      <c r="C63" s="83">
        <f>'Bureau de vote'!E118</f>
        <v>995</v>
      </c>
      <c r="D63" s="83">
        <f>'Bureau de vote'!F118</f>
        <v>631</v>
      </c>
      <c r="E63" s="83">
        <f>'Bureau de vote'!G118</f>
        <v>364</v>
      </c>
      <c r="F63" s="192">
        <f>'Bureau de vote'!H118</f>
        <v>36.58</v>
      </c>
      <c r="G63" s="83">
        <f>'Bureau de vote'!I118</f>
        <v>12</v>
      </c>
      <c r="H63" s="192">
        <f>'Bureau de vote'!J118</f>
        <v>0</v>
      </c>
      <c r="I63" s="83">
        <f>'Bureau de vote'!K118</f>
        <v>4</v>
      </c>
      <c r="J63" s="83">
        <f>'Bureau de vote'!L118</f>
        <v>348</v>
      </c>
      <c r="K63" s="23">
        <f>'Bureau de vote'!M118</f>
        <v>1</v>
      </c>
      <c r="L63" s="90">
        <f>'Bureau de vote'!N118</f>
        <v>0</v>
      </c>
      <c r="M63" s="83">
        <f>'Bureau de vote'!O118</f>
        <v>217</v>
      </c>
      <c r="N63" s="83">
        <f>'Bureau de vote'!P118</f>
        <v>0</v>
      </c>
      <c r="O63" s="23">
        <f>'Bureau de vote'!Q118</f>
        <v>19</v>
      </c>
      <c r="P63" s="90">
        <f>'Bureau de vote'!R118</f>
        <v>0</v>
      </c>
      <c r="Q63" s="83">
        <f>'Bureau de vote'!S118</f>
        <v>8</v>
      </c>
      <c r="R63" s="83">
        <f>'Bureau de vote'!T118</f>
        <v>0</v>
      </c>
      <c r="S63" s="23">
        <f>'Bureau de vote'!U118</f>
        <v>0</v>
      </c>
      <c r="T63" s="90">
        <f>'Bureau de vote'!V118</f>
        <v>0</v>
      </c>
      <c r="U63" s="83">
        <f>'Bureau de vote'!W118</f>
        <v>4</v>
      </c>
      <c r="V63" s="83">
        <f>'Bureau de vote'!X118</f>
        <v>0</v>
      </c>
      <c r="W63" s="23">
        <f>'Bureau de vote'!Y118</f>
        <v>0</v>
      </c>
      <c r="X63" s="90">
        <f>'Bureau de vote'!Z118</f>
        <v>0</v>
      </c>
      <c r="Y63" s="83">
        <f>'Bureau de vote'!AA118</f>
        <v>0</v>
      </c>
      <c r="Z63" s="83">
        <f>'Bureau de vote'!AB118</f>
        <v>0</v>
      </c>
      <c r="AA63" s="23">
        <f>'Bureau de vote'!AC118</f>
        <v>22</v>
      </c>
      <c r="AB63" s="90">
        <f>'Bureau de vote'!AD118</f>
        <v>0</v>
      </c>
      <c r="AC63" s="83">
        <f>'Bureau de vote'!AE118</f>
        <v>2</v>
      </c>
      <c r="AD63" s="83">
        <f>'Bureau de vote'!AF118</f>
        <v>0</v>
      </c>
      <c r="AE63" s="23">
        <f>'Bureau de vote'!AG118</f>
        <v>75</v>
      </c>
      <c r="AF63" s="90">
        <f>'Bureau de vote'!AH118</f>
        <v>0</v>
      </c>
    </row>
    <row r="64" spans="1:32" x14ac:dyDescent="0.15">
      <c r="A64" s="23" t="str">
        <f>'Bureau de vote'!C119</f>
        <v>Haapiti 1</v>
      </c>
      <c r="B64" s="83">
        <f>'Bureau de vote'!D119</f>
        <v>8</v>
      </c>
      <c r="C64" s="83">
        <f>'Bureau de vote'!E119</f>
        <v>1451</v>
      </c>
      <c r="D64" s="83">
        <f>'Bureau de vote'!F119</f>
        <v>1010</v>
      </c>
      <c r="E64" s="83">
        <f>'Bureau de vote'!G119</f>
        <v>441</v>
      </c>
      <c r="F64" s="192">
        <f>'Bureau de vote'!H119</f>
        <v>30.39</v>
      </c>
      <c r="G64" s="83">
        <f>'Bureau de vote'!I119</f>
        <v>16</v>
      </c>
      <c r="H64" s="192">
        <f>'Bureau de vote'!J119</f>
        <v>0</v>
      </c>
      <c r="I64" s="83">
        <f>'Bureau de vote'!K119</f>
        <v>7</v>
      </c>
      <c r="J64" s="83">
        <f>'Bureau de vote'!L119</f>
        <v>418</v>
      </c>
      <c r="K64" s="23">
        <f>'Bureau de vote'!M119</f>
        <v>9</v>
      </c>
      <c r="L64" s="90">
        <f>'Bureau de vote'!N119</f>
        <v>0</v>
      </c>
      <c r="M64" s="83">
        <f>'Bureau de vote'!O119</f>
        <v>148</v>
      </c>
      <c r="N64" s="83">
        <f>'Bureau de vote'!P119</f>
        <v>0</v>
      </c>
      <c r="O64" s="23">
        <f>'Bureau de vote'!Q119</f>
        <v>38</v>
      </c>
      <c r="P64" s="90">
        <f>'Bureau de vote'!R119</f>
        <v>0</v>
      </c>
      <c r="Q64" s="83">
        <f>'Bureau de vote'!S119</f>
        <v>15</v>
      </c>
      <c r="R64" s="83">
        <f>'Bureau de vote'!T119</f>
        <v>0</v>
      </c>
      <c r="S64" s="23">
        <f>'Bureau de vote'!U119</f>
        <v>3</v>
      </c>
      <c r="T64" s="90">
        <f>'Bureau de vote'!V119</f>
        <v>0</v>
      </c>
      <c r="U64" s="83">
        <f>'Bureau de vote'!W119</f>
        <v>4</v>
      </c>
      <c r="V64" s="83">
        <f>'Bureau de vote'!X119</f>
        <v>0</v>
      </c>
      <c r="W64" s="23">
        <f>'Bureau de vote'!Y119</f>
        <v>0</v>
      </c>
      <c r="X64" s="90">
        <f>'Bureau de vote'!Z119</f>
        <v>0</v>
      </c>
      <c r="Y64" s="83">
        <f>'Bureau de vote'!AA119</f>
        <v>2</v>
      </c>
      <c r="Z64" s="83">
        <f>'Bureau de vote'!AB119</f>
        <v>0</v>
      </c>
      <c r="AA64" s="23">
        <f>'Bureau de vote'!AC119</f>
        <v>35</v>
      </c>
      <c r="AB64" s="90">
        <f>'Bureau de vote'!AD119</f>
        <v>0</v>
      </c>
      <c r="AC64" s="83">
        <f>'Bureau de vote'!AE119</f>
        <v>1</v>
      </c>
      <c r="AD64" s="83">
        <f>'Bureau de vote'!AF119</f>
        <v>0</v>
      </c>
      <c r="AE64" s="23">
        <f>'Bureau de vote'!AG119</f>
        <v>163</v>
      </c>
      <c r="AF64" s="90">
        <f>'Bureau de vote'!AH119</f>
        <v>0</v>
      </c>
    </row>
    <row r="65" spans="1:32" x14ac:dyDescent="0.15">
      <c r="A65" s="23" t="str">
        <f>'Bureau de vote'!C120</f>
        <v>Haapiti 2</v>
      </c>
      <c r="B65" s="83">
        <f>'Bureau de vote'!D120</f>
        <v>9</v>
      </c>
      <c r="C65" s="83">
        <f>'Bureau de vote'!E120</f>
        <v>1302</v>
      </c>
      <c r="D65" s="83">
        <f>'Bureau de vote'!F120</f>
        <v>842</v>
      </c>
      <c r="E65" s="83">
        <f>'Bureau de vote'!G120</f>
        <v>460</v>
      </c>
      <c r="F65" s="192">
        <f>'Bureau de vote'!H120</f>
        <v>35.33</v>
      </c>
      <c r="G65" s="83">
        <f>'Bureau de vote'!I120</f>
        <v>16</v>
      </c>
      <c r="H65" s="192">
        <f>'Bureau de vote'!J120</f>
        <v>0</v>
      </c>
      <c r="I65" s="83">
        <f>'Bureau de vote'!K120</f>
        <v>9</v>
      </c>
      <c r="J65" s="83">
        <f>'Bureau de vote'!L120</f>
        <v>435</v>
      </c>
      <c r="K65" s="23">
        <f>'Bureau de vote'!M120</f>
        <v>11</v>
      </c>
      <c r="L65" s="90">
        <f>'Bureau de vote'!N120</f>
        <v>0</v>
      </c>
      <c r="M65" s="83">
        <f>'Bureau de vote'!O120</f>
        <v>171</v>
      </c>
      <c r="N65" s="83">
        <f>'Bureau de vote'!P120</f>
        <v>0</v>
      </c>
      <c r="O65" s="23">
        <f>'Bureau de vote'!Q120</f>
        <v>59</v>
      </c>
      <c r="P65" s="90">
        <f>'Bureau de vote'!R120</f>
        <v>0</v>
      </c>
      <c r="Q65" s="83">
        <f>'Bureau de vote'!S120</f>
        <v>9</v>
      </c>
      <c r="R65" s="83">
        <f>'Bureau de vote'!T120</f>
        <v>0</v>
      </c>
      <c r="S65" s="23">
        <f>'Bureau de vote'!U120</f>
        <v>1</v>
      </c>
      <c r="T65" s="90">
        <f>'Bureau de vote'!V120</f>
        <v>0</v>
      </c>
      <c r="U65" s="83">
        <f>'Bureau de vote'!W120</f>
        <v>0</v>
      </c>
      <c r="V65" s="83">
        <f>'Bureau de vote'!X120</f>
        <v>0</v>
      </c>
      <c r="W65" s="23">
        <f>'Bureau de vote'!Y120</f>
        <v>2</v>
      </c>
      <c r="X65" s="90">
        <f>'Bureau de vote'!Z120</f>
        <v>0</v>
      </c>
      <c r="Y65" s="83">
        <f>'Bureau de vote'!AA120</f>
        <v>2</v>
      </c>
      <c r="Z65" s="83">
        <f>'Bureau de vote'!AB120</f>
        <v>0</v>
      </c>
      <c r="AA65" s="23">
        <f>'Bureau de vote'!AC120</f>
        <v>46</v>
      </c>
      <c r="AB65" s="90">
        <f>'Bureau de vote'!AD120</f>
        <v>0</v>
      </c>
      <c r="AC65" s="83">
        <f>'Bureau de vote'!AE120</f>
        <v>6</v>
      </c>
      <c r="AD65" s="83">
        <f>'Bureau de vote'!AF120</f>
        <v>0</v>
      </c>
      <c r="AE65" s="23">
        <f>'Bureau de vote'!AG120</f>
        <v>128</v>
      </c>
      <c r="AF65" s="90">
        <f>'Bureau de vote'!AH120</f>
        <v>0</v>
      </c>
    </row>
    <row r="66" spans="1:32" x14ac:dyDescent="0.15">
      <c r="A66" s="23" t="str">
        <f>'Bureau de vote'!C121</f>
        <v>Maiao</v>
      </c>
      <c r="B66" s="83">
        <f>'Bureau de vote'!D121</f>
        <v>10</v>
      </c>
      <c r="C66" s="83">
        <f>'Bureau de vote'!E121</f>
        <v>232</v>
      </c>
      <c r="D66" s="83">
        <f>'Bureau de vote'!F121</f>
        <v>132</v>
      </c>
      <c r="E66" s="83">
        <f>'Bureau de vote'!G121</f>
        <v>100</v>
      </c>
      <c r="F66" s="192">
        <f>'Bureau de vote'!H121</f>
        <v>43.1</v>
      </c>
      <c r="G66" s="83">
        <f>'Bureau de vote'!I121</f>
        <v>0</v>
      </c>
      <c r="H66" s="192">
        <f>'Bureau de vote'!J121</f>
        <v>0</v>
      </c>
      <c r="I66" s="83">
        <f>'Bureau de vote'!K121</f>
        <v>4</v>
      </c>
      <c r="J66" s="83">
        <f>'Bureau de vote'!L121</f>
        <v>96</v>
      </c>
      <c r="K66" s="23">
        <f>'Bureau de vote'!M121</f>
        <v>3</v>
      </c>
      <c r="L66" s="90">
        <f>'Bureau de vote'!N121</f>
        <v>0</v>
      </c>
      <c r="M66" s="83">
        <f>'Bureau de vote'!O121</f>
        <v>57</v>
      </c>
      <c r="N66" s="83">
        <f>'Bureau de vote'!P121</f>
        <v>0</v>
      </c>
      <c r="O66" s="23">
        <f>'Bureau de vote'!Q121</f>
        <v>4</v>
      </c>
      <c r="P66" s="90">
        <f>'Bureau de vote'!R121</f>
        <v>0</v>
      </c>
      <c r="Q66" s="83">
        <f>'Bureau de vote'!S121</f>
        <v>0</v>
      </c>
      <c r="R66" s="83">
        <f>'Bureau de vote'!T121</f>
        <v>0</v>
      </c>
      <c r="S66" s="23">
        <f>'Bureau de vote'!U121</f>
        <v>1</v>
      </c>
      <c r="T66" s="90">
        <f>'Bureau de vote'!V121</f>
        <v>0</v>
      </c>
      <c r="U66" s="83">
        <f>'Bureau de vote'!W121</f>
        <v>6</v>
      </c>
      <c r="V66" s="83">
        <f>'Bureau de vote'!X121</f>
        <v>0</v>
      </c>
      <c r="W66" s="23">
        <f>'Bureau de vote'!Y121</f>
        <v>0</v>
      </c>
      <c r="X66" s="90">
        <f>'Bureau de vote'!Z121</f>
        <v>0</v>
      </c>
      <c r="Y66" s="83">
        <f>'Bureau de vote'!AA121</f>
        <v>0</v>
      </c>
      <c r="Z66" s="83">
        <f>'Bureau de vote'!AB121</f>
        <v>0</v>
      </c>
      <c r="AA66" s="23">
        <f>'Bureau de vote'!AC121</f>
        <v>1</v>
      </c>
      <c r="AB66" s="90">
        <f>'Bureau de vote'!AD121</f>
        <v>0</v>
      </c>
      <c r="AC66" s="83">
        <f>'Bureau de vote'!AE121</f>
        <v>0</v>
      </c>
      <c r="AD66" s="83">
        <f>'Bureau de vote'!AF121</f>
        <v>0</v>
      </c>
      <c r="AE66" s="23">
        <f>'Bureau de vote'!AG121</f>
        <v>24</v>
      </c>
      <c r="AF66" s="90">
        <f>'Bureau de vote'!AH121</f>
        <v>0</v>
      </c>
    </row>
    <row r="67" spans="1:32" x14ac:dyDescent="0.15">
      <c r="A67" s="1" t="str">
        <f>'Bureau de vote'!C122</f>
        <v>NAPUKA</v>
      </c>
      <c r="B67" s="5"/>
      <c r="C67" s="5">
        <f>'Bureau de vote'!E122</f>
        <v>272</v>
      </c>
      <c r="D67" s="5">
        <f>'Bureau de vote'!F122</f>
        <v>161</v>
      </c>
      <c r="E67" s="5">
        <f>'Bureau de vote'!G122</f>
        <v>111</v>
      </c>
      <c r="F67" s="135">
        <f>'Bureau de vote'!H122</f>
        <v>0.40808823529411764</v>
      </c>
      <c r="G67" s="5">
        <f>'Bureau de vote'!I122</f>
        <v>4</v>
      </c>
      <c r="H67" s="135">
        <f>'Bureau de vote'!J122</f>
        <v>1.4705882352941176E-2</v>
      </c>
      <c r="I67" s="5">
        <f>'Bureau de vote'!K122</f>
        <v>11</v>
      </c>
      <c r="J67" s="5">
        <f>'Bureau de vote'!L122</f>
        <v>96</v>
      </c>
      <c r="K67" s="1">
        <f>'Bureau de vote'!M122</f>
        <v>6</v>
      </c>
      <c r="L67" s="137">
        <f>'Bureau de vote'!N122</f>
        <v>6.25E-2</v>
      </c>
      <c r="M67" s="5">
        <f>'Bureau de vote'!O122</f>
        <v>64</v>
      </c>
      <c r="N67" s="135">
        <f>'Bureau de vote'!P122</f>
        <v>0.66666666666666663</v>
      </c>
      <c r="O67" s="1">
        <f>'Bureau de vote'!Q122</f>
        <v>2</v>
      </c>
      <c r="P67" s="137">
        <f>'Bureau de vote'!R122</f>
        <v>2.0833333333333332E-2</v>
      </c>
      <c r="Q67" s="5">
        <f>'Bureau de vote'!S122</f>
        <v>0</v>
      </c>
      <c r="R67" s="135">
        <f>'Bureau de vote'!T122</f>
        <v>0</v>
      </c>
      <c r="S67" s="1">
        <f>'Bureau de vote'!U122</f>
        <v>0</v>
      </c>
      <c r="T67" s="137">
        <f>'Bureau de vote'!V122</f>
        <v>0</v>
      </c>
      <c r="U67" s="5">
        <f>'Bureau de vote'!W122</f>
        <v>0</v>
      </c>
      <c r="V67" s="135">
        <f>'Bureau de vote'!X122</f>
        <v>0</v>
      </c>
      <c r="W67" s="1">
        <f>'Bureau de vote'!Y122</f>
        <v>1</v>
      </c>
      <c r="X67" s="137">
        <f>'Bureau de vote'!Z122</f>
        <v>1.0416666666666666E-2</v>
      </c>
      <c r="Y67" s="5">
        <f>'Bureau de vote'!AA122</f>
        <v>0</v>
      </c>
      <c r="Z67" s="135">
        <f>'Bureau de vote'!AB122</f>
        <v>0</v>
      </c>
      <c r="AA67" s="1">
        <f>'Bureau de vote'!AC122</f>
        <v>3</v>
      </c>
      <c r="AB67" s="137">
        <f>'Bureau de vote'!AD122</f>
        <v>3.125E-2</v>
      </c>
      <c r="AC67" s="5">
        <f>'Bureau de vote'!AE122</f>
        <v>0</v>
      </c>
      <c r="AD67" s="135">
        <f>'Bureau de vote'!AF122</f>
        <v>0</v>
      </c>
      <c r="AE67" s="1">
        <f>'Bureau de vote'!AG122</f>
        <v>20</v>
      </c>
      <c r="AF67" s="137">
        <f>'Bureau de vote'!AH122</f>
        <v>0.20833333333333334</v>
      </c>
    </row>
    <row r="68" spans="1:32" x14ac:dyDescent="0.15">
      <c r="A68" s="23" t="str">
        <f>'Bureau de vote'!C123</f>
        <v>Napuka</v>
      </c>
      <c r="B68" s="83">
        <f>'Bureau de vote'!D123</f>
        <v>1</v>
      </c>
      <c r="C68" s="83">
        <f>'Bureau de vote'!E123</f>
        <v>215</v>
      </c>
      <c r="D68" s="83">
        <f>'Bureau de vote'!F123</f>
        <v>127</v>
      </c>
      <c r="E68" s="83">
        <f>'Bureau de vote'!G123</f>
        <v>88</v>
      </c>
      <c r="F68" s="192">
        <f>'Bureau de vote'!H123</f>
        <v>40.93</v>
      </c>
      <c r="G68" s="83">
        <f>'Bureau de vote'!I123</f>
        <v>2</v>
      </c>
      <c r="H68" s="192">
        <f>'Bureau de vote'!J123</f>
        <v>0</v>
      </c>
      <c r="I68" s="83">
        <f>'Bureau de vote'!K123</f>
        <v>6</v>
      </c>
      <c r="J68" s="83">
        <f>'Bureau de vote'!L123</f>
        <v>80</v>
      </c>
      <c r="K68" s="23">
        <f>'Bureau de vote'!M123</f>
        <v>6</v>
      </c>
      <c r="L68" s="90">
        <f>'Bureau de vote'!N123</f>
        <v>0</v>
      </c>
      <c r="M68" s="83">
        <f>'Bureau de vote'!O123</f>
        <v>56</v>
      </c>
      <c r="N68" s="83">
        <f>'Bureau de vote'!P123</f>
        <v>0</v>
      </c>
      <c r="O68" s="23">
        <f>'Bureau de vote'!Q123</f>
        <v>1</v>
      </c>
      <c r="P68" s="90">
        <f>'Bureau de vote'!R123</f>
        <v>0</v>
      </c>
      <c r="Q68" s="83">
        <f>'Bureau de vote'!S123</f>
        <v>0</v>
      </c>
      <c r="R68" s="83">
        <f>'Bureau de vote'!T123</f>
        <v>0</v>
      </c>
      <c r="S68" s="23">
        <f>'Bureau de vote'!U123</f>
        <v>0</v>
      </c>
      <c r="T68" s="90">
        <f>'Bureau de vote'!V123</f>
        <v>0</v>
      </c>
      <c r="U68" s="83">
        <f>'Bureau de vote'!W123</f>
        <v>0</v>
      </c>
      <c r="V68" s="83">
        <f>'Bureau de vote'!X123</f>
        <v>0</v>
      </c>
      <c r="W68" s="23">
        <f>'Bureau de vote'!Y123</f>
        <v>0</v>
      </c>
      <c r="X68" s="90">
        <f>'Bureau de vote'!Z123</f>
        <v>0</v>
      </c>
      <c r="Y68" s="83">
        <f>'Bureau de vote'!AA123</f>
        <v>0</v>
      </c>
      <c r="Z68" s="83">
        <f>'Bureau de vote'!AB123</f>
        <v>0</v>
      </c>
      <c r="AA68" s="23">
        <f>'Bureau de vote'!AC123</f>
        <v>3</v>
      </c>
      <c r="AB68" s="90">
        <f>'Bureau de vote'!AD123</f>
        <v>0</v>
      </c>
      <c r="AC68" s="83">
        <f>'Bureau de vote'!AE123</f>
        <v>0</v>
      </c>
      <c r="AD68" s="83">
        <f>'Bureau de vote'!AF123</f>
        <v>0</v>
      </c>
      <c r="AE68" s="23">
        <f>'Bureau de vote'!AG123</f>
        <v>14</v>
      </c>
      <c r="AF68" s="90">
        <f>'Bureau de vote'!AH123</f>
        <v>0</v>
      </c>
    </row>
    <row r="69" spans="1:32" x14ac:dyDescent="0.15">
      <c r="A69" s="23" t="str">
        <f>'Bureau de vote'!C124</f>
        <v>Tepoto</v>
      </c>
      <c r="B69" s="83">
        <f>'Bureau de vote'!D124</f>
        <v>2</v>
      </c>
      <c r="C69" s="83">
        <f>'Bureau de vote'!E124</f>
        <v>57</v>
      </c>
      <c r="D69" s="83">
        <f>'Bureau de vote'!F124</f>
        <v>34</v>
      </c>
      <c r="E69" s="83">
        <f>'Bureau de vote'!G124</f>
        <v>23</v>
      </c>
      <c r="F69" s="192">
        <f>'Bureau de vote'!H124</f>
        <v>40.35</v>
      </c>
      <c r="G69" s="83">
        <f>'Bureau de vote'!I124</f>
        <v>2</v>
      </c>
      <c r="H69" s="192">
        <f>'Bureau de vote'!J124</f>
        <v>0</v>
      </c>
      <c r="I69" s="83">
        <f>'Bureau de vote'!K124</f>
        <v>5</v>
      </c>
      <c r="J69" s="83">
        <f>'Bureau de vote'!L124</f>
        <v>16</v>
      </c>
      <c r="K69" s="23">
        <f>'Bureau de vote'!M124</f>
        <v>0</v>
      </c>
      <c r="L69" s="90">
        <f>'Bureau de vote'!N124</f>
        <v>0</v>
      </c>
      <c r="M69" s="83">
        <f>'Bureau de vote'!O124</f>
        <v>8</v>
      </c>
      <c r="N69" s="83">
        <f>'Bureau de vote'!P124</f>
        <v>0</v>
      </c>
      <c r="O69" s="23">
        <f>'Bureau de vote'!Q124</f>
        <v>1</v>
      </c>
      <c r="P69" s="90">
        <f>'Bureau de vote'!R124</f>
        <v>0</v>
      </c>
      <c r="Q69" s="83">
        <f>'Bureau de vote'!S124</f>
        <v>0</v>
      </c>
      <c r="R69" s="83">
        <f>'Bureau de vote'!T124</f>
        <v>0</v>
      </c>
      <c r="S69" s="23">
        <f>'Bureau de vote'!U124</f>
        <v>0</v>
      </c>
      <c r="T69" s="90">
        <f>'Bureau de vote'!V124</f>
        <v>0</v>
      </c>
      <c r="U69" s="83">
        <f>'Bureau de vote'!W124</f>
        <v>0</v>
      </c>
      <c r="V69" s="83">
        <f>'Bureau de vote'!X124</f>
        <v>0</v>
      </c>
      <c r="W69" s="23">
        <f>'Bureau de vote'!Y124</f>
        <v>1</v>
      </c>
      <c r="X69" s="90">
        <f>'Bureau de vote'!Z124</f>
        <v>0</v>
      </c>
      <c r="Y69" s="83">
        <f>'Bureau de vote'!AA124</f>
        <v>0</v>
      </c>
      <c r="Z69" s="83">
        <f>'Bureau de vote'!AB124</f>
        <v>0</v>
      </c>
      <c r="AA69" s="23">
        <f>'Bureau de vote'!AC124</f>
        <v>0</v>
      </c>
      <c r="AB69" s="90">
        <f>'Bureau de vote'!AD124</f>
        <v>0</v>
      </c>
      <c r="AC69" s="83">
        <f>'Bureau de vote'!AE124</f>
        <v>0</v>
      </c>
      <c r="AD69" s="83">
        <f>'Bureau de vote'!AF124</f>
        <v>0</v>
      </c>
      <c r="AE69" s="23">
        <f>'Bureau de vote'!AG124</f>
        <v>6</v>
      </c>
      <c r="AF69" s="90">
        <f>'Bureau de vote'!AH124</f>
        <v>0</v>
      </c>
    </row>
    <row r="70" spans="1:32" x14ac:dyDescent="0.15">
      <c r="A70" s="1" t="str">
        <f>'Bureau de vote'!C125</f>
        <v>NUKU HIVA</v>
      </c>
      <c r="B70" s="5"/>
      <c r="C70" s="5">
        <f>'Bureau de vote'!E125</f>
        <v>2249</v>
      </c>
      <c r="D70" s="5">
        <f>'Bureau de vote'!F125</f>
        <v>1162</v>
      </c>
      <c r="E70" s="5">
        <f>'Bureau de vote'!G125</f>
        <v>1087</v>
      </c>
      <c r="F70" s="135">
        <f>'Bureau de vote'!H125</f>
        <v>0.48332592263228102</v>
      </c>
      <c r="G70" s="5">
        <f>'Bureau de vote'!I125</f>
        <v>24</v>
      </c>
      <c r="H70" s="135">
        <f>'Bureau de vote'!J125</f>
        <v>1.0671409515340151E-2</v>
      </c>
      <c r="I70" s="5">
        <f>'Bureau de vote'!K125</f>
        <v>25</v>
      </c>
      <c r="J70" s="5">
        <f>'Bureau de vote'!L125</f>
        <v>1038</v>
      </c>
      <c r="K70" s="1">
        <f>'Bureau de vote'!M125</f>
        <v>17</v>
      </c>
      <c r="L70" s="137">
        <f>'Bureau de vote'!N125</f>
        <v>1.6377649325626204E-2</v>
      </c>
      <c r="M70" s="5">
        <f>'Bureau de vote'!O125</f>
        <v>284</v>
      </c>
      <c r="N70" s="135">
        <f>'Bureau de vote'!P125</f>
        <v>0.27360308285163776</v>
      </c>
      <c r="O70" s="1">
        <f>'Bureau de vote'!Q125</f>
        <v>135</v>
      </c>
      <c r="P70" s="137">
        <f>'Bureau de vote'!R125</f>
        <v>0.13005780346820808</v>
      </c>
      <c r="Q70" s="5">
        <f>'Bureau de vote'!S125</f>
        <v>43</v>
      </c>
      <c r="R70" s="135">
        <f>'Bureau de vote'!T125</f>
        <v>4.1425818882466284E-2</v>
      </c>
      <c r="S70" s="1">
        <f>'Bureau de vote'!U125</f>
        <v>18</v>
      </c>
      <c r="T70" s="137">
        <f>'Bureau de vote'!V125</f>
        <v>1.7341040462427744E-2</v>
      </c>
      <c r="U70" s="5">
        <f>'Bureau de vote'!W125</f>
        <v>13</v>
      </c>
      <c r="V70" s="135">
        <f>'Bureau de vote'!X125</f>
        <v>1.2524084778420038E-2</v>
      </c>
      <c r="W70" s="1">
        <f>'Bureau de vote'!Y125</f>
        <v>1</v>
      </c>
      <c r="X70" s="137">
        <f>'Bureau de vote'!Z125</f>
        <v>9.6339113680154141E-4</v>
      </c>
      <c r="Y70" s="5">
        <f>'Bureau de vote'!AA125</f>
        <v>6</v>
      </c>
      <c r="Z70" s="135">
        <f>'Bureau de vote'!AB125</f>
        <v>5.7803468208092483E-3</v>
      </c>
      <c r="AA70" s="1">
        <f>'Bureau de vote'!AC125</f>
        <v>88</v>
      </c>
      <c r="AB70" s="137">
        <f>'Bureau de vote'!AD125</f>
        <v>8.477842003853564E-2</v>
      </c>
      <c r="AC70" s="5">
        <f>'Bureau de vote'!AE125</f>
        <v>13</v>
      </c>
      <c r="AD70" s="135">
        <f>'Bureau de vote'!AF125</f>
        <v>1.2524084778420038E-2</v>
      </c>
      <c r="AE70" s="1">
        <f>'Bureau de vote'!AG125</f>
        <v>420</v>
      </c>
      <c r="AF70" s="137">
        <f>'Bureau de vote'!AH125</f>
        <v>0.40462427745664742</v>
      </c>
    </row>
    <row r="71" spans="1:32" x14ac:dyDescent="0.15">
      <c r="A71" s="23" t="str">
        <f>'Bureau de vote'!C126</f>
        <v>Taiohae 1</v>
      </c>
      <c r="B71" s="83">
        <f>'Bureau de vote'!D126</f>
        <v>1</v>
      </c>
      <c r="C71" s="83">
        <f>'Bureau de vote'!E126</f>
        <v>857</v>
      </c>
      <c r="D71" s="83">
        <f>'Bureau de vote'!F126</f>
        <v>424</v>
      </c>
      <c r="E71" s="83">
        <f>'Bureau de vote'!G126</f>
        <v>433</v>
      </c>
      <c r="F71" s="192">
        <f>'Bureau de vote'!H126</f>
        <v>50.53</v>
      </c>
      <c r="G71" s="83">
        <f>'Bureau de vote'!I126</f>
        <v>11</v>
      </c>
      <c r="H71" s="192">
        <f>'Bureau de vote'!J126</f>
        <v>0</v>
      </c>
      <c r="I71" s="83">
        <f>'Bureau de vote'!K126</f>
        <v>2</v>
      </c>
      <c r="J71" s="83">
        <f>'Bureau de vote'!L126</f>
        <v>420</v>
      </c>
      <c r="K71" s="23">
        <f>'Bureau de vote'!M126</f>
        <v>4</v>
      </c>
      <c r="L71" s="90">
        <f>'Bureau de vote'!N126</f>
        <v>0</v>
      </c>
      <c r="M71" s="83">
        <f>'Bureau de vote'!O126</f>
        <v>112</v>
      </c>
      <c r="N71" s="83">
        <f>'Bureau de vote'!P126</f>
        <v>0</v>
      </c>
      <c r="O71" s="23">
        <f>'Bureau de vote'!Q126</f>
        <v>65</v>
      </c>
      <c r="P71" s="90">
        <f>'Bureau de vote'!R126</f>
        <v>0</v>
      </c>
      <c r="Q71" s="83">
        <f>'Bureau de vote'!S126</f>
        <v>21</v>
      </c>
      <c r="R71" s="83">
        <f>'Bureau de vote'!T126</f>
        <v>0</v>
      </c>
      <c r="S71" s="23">
        <f>'Bureau de vote'!U126</f>
        <v>4</v>
      </c>
      <c r="T71" s="90">
        <f>'Bureau de vote'!V126</f>
        <v>0</v>
      </c>
      <c r="U71" s="83">
        <f>'Bureau de vote'!W126</f>
        <v>4</v>
      </c>
      <c r="V71" s="83">
        <f>'Bureau de vote'!X126</f>
        <v>0</v>
      </c>
      <c r="W71" s="23">
        <f>'Bureau de vote'!Y126</f>
        <v>0</v>
      </c>
      <c r="X71" s="90">
        <f>'Bureau de vote'!Z126</f>
        <v>0</v>
      </c>
      <c r="Y71" s="83">
        <f>'Bureau de vote'!AA126</f>
        <v>3</v>
      </c>
      <c r="Z71" s="83">
        <f>'Bureau de vote'!AB126</f>
        <v>0</v>
      </c>
      <c r="AA71" s="23">
        <f>'Bureau de vote'!AC126</f>
        <v>47</v>
      </c>
      <c r="AB71" s="90">
        <f>'Bureau de vote'!AD126</f>
        <v>0</v>
      </c>
      <c r="AC71" s="83">
        <f>'Bureau de vote'!AE126</f>
        <v>4</v>
      </c>
      <c r="AD71" s="83">
        <f>'Bureau de vote'!AF126</f>
        <v>0</v>
      </c>
      <c r="AE71" s="23">
        <f>'Bureau de vote'!AG126</f>
        <v>156</v>
      </c>
      <c r="AF71" s="90">
        <f>'Bureau de vote'!AH126</f>
        <v>0</v>
      </c>
    </row>
    <row r="72" spans="1:32" x14ac:dyDescent="0.15">
      <c r="A72" s="23" t="str">
        <f>'Bureau de vote'!C127</f>
        <v>Taiohae 2</v>
      </c>
      <c r="B72" s="83">
        <f>'Bureau de vote'!D127</f>
        <v>2</v>
      </c>
      <c r="C72" s="83">
        <f>'Bureau de vote'!E127</f>
        <v>754</v>
      </c>
      <c r="D72" s="83">
        <f>'Bureau de vote'!F127</f>
        <v>388</v>
      </c>
      <c r="E72" s="83">
        <f>'Bureau de vote'!G127</f>
        <v>366</v>
      </c>
      <c r="F72" s="192">
        <f>'Bureau de vote'!H127</f>
        <v>48.54</v>
      </c>
      <c r="G72" s="83">
        <f>'Bureau de vote'!I127</f>
        <v>9</v>
      </c>
      <c r="H72" s="192">
        <f>'Bureau de vote'!J127</f>
        <v>0</v>
      </c>
      <c r="I72" s="83">
        <f>'Bureau de vote'!K127</f>
        <v>9</v>
      </c>
      <c r="J72" s="83">
        <f>'Bureau de vote'!L127</f>
        <v>348</v>
      </c>
      <c r="K72" s="23">
        <f>'Bureau de vote'!M127</f>
        <v>3</v>
      </c>
      <c r="L72" s="90">
        <f>'Bureau de vote'!N127</f>
        <v>0</v>
      </c>
      <c r="M72" s="83">
        <f>'Bureau de vote'!O127</f>
        <v>94</v>
      </c>
      <c r="N72" s="83">
        <f>'Bureau de vote'!P127</f>
        <v>0</v>
      </c>
      <c r="O72" s="23">
        <f>'Bureau de vote'!Q127</f>
        <v>45</v>
      </c>
      <c r="P72" s="90">
        <f>'Bureau de vote'!R127</f>
        <v>0</v>
      </c>
      <c r="Q72" s="83">
        <f>'Bureau de vote'!S127</f>
        <v>13</v>
      </c>
      <c r="R72" s="83">
        <f>'Bureau de vote'!T127</f>
        <v>0</v>
      </c>
      <c r="S72" s="23">
        <f>'Bureau de vote'!U127</f>
        <v>4</v>
      </c>
      <c r="T72" s="90">
        <f>'Bureau de vote'!V127</f>
        <v>0</v>
      </c>
      <c r="U72" s="83">
        <f>'Bureau de vote'!W127</f>
        <v>5</v>
      </c>
      <c r="V72" s="83">
        <f>'Bureau de vote'!X127</f>
        <v>0</v>
      </c>
      <c r="W72" s="23">
        <f>'Bureau de vote'!Y127</f>
        <v>1</v>
      </c>
      <c r="X72" s="90">
        <f>'Bureau de vote'!Z127</f>
        <v>0</v>
      </c>
      <c r="Y72" s="83">
        <f>'Bureau de vote'!AA127</f>
        <v>2</v>
      </c>
      <c r="Z72" s="83">
        <f>'Bureau de vote'!AB127</f>
        <v>0</v>
      </c>
      <c r="AA72" s="23">
        <f>'Bureau de vote'!AC127</f>
        <v>30</v>
      </c>
      <c r="AB72" s="90">
        <f>'Bureau de vote'!AD127</f>
        <v>0</v>
      </c>
      <c r="AC72" s="83">
        <f>'Bureau de vote'!AE127</f>
        <v>4</v>
      </c>
      <c r="AD72" s="83">
        <f>'Bureau de vote'!AF127</f>
        <v>0</v>
      </c>
      <c r="AE72" s="23">
        <f>'Bureau de vote'!AG127</f>
        <v>147</v>
      </c>
      <c r="AF72" s="90">
        <f>'Bureau de vote'!AH127</f>
        <v>0</v>
      </c>
    </row>
    <row r="73" spans="1:32" x14ac:dyDescent="0.15">
      <c r="A73" s="23" t="str">
        <f>'Bureau de vote'!C128</f>
        <v>Taipivai</v>
      </c>
      <c r="B73" s="83">
        <f>'Bureau de vote'!D128</f>
        <v>3</v>
      </c>
      <c r="C73" s="83">
        <f>'Bureau de vote'!E128</f>
        <v>338</v>
      </c>
      <c r="D73" s="83">
        <f>'Bureau de vote'!F128</f>
        <v>201</v>
      </c>
      <c r="E73" s="83">
        <f>'Bureau de vote'!G128</f>
        <v>137</v>
      </c>
      <c r="F73" s="192">
        <f>'Bureau de vote'!H128</f>
        <v>40.53</v>
      </c>
      <c r="G73" s="83">
        <f>'Bureau de vote'!I128</f>
        <v>4</v>
      </c>
      <c r="H73" s="192">
        <f>'Bureau de vote'!J128</f>
        <v>0</v>
      </c>
      <c r="I73" s="83">
        <f>'Bureau de vote'!K128</f>
        <v>6</v>
      </c>
      <c r="J73" s="83">
        <f>'Bureau de vote'!L128</f>
        <v>127</v>
      </c>
      <c r="K73" s="23">
        <f>'Bureau de vote'!M128</f>
        <v>6</v>
      </c>
      <c r="L73" s="90">
        <f>'Bureau de vote'!N128</f>
        <v>0</v>
      </c>
      <c r="M73" s="83">
        <f>'Bureau de vote'!O128</f>
        <v>36</v>
      </c>
      <c r="N73" s="83">
        <f>'Bureau de vote'!P128</f>
        <v>0</v>
      </c>
      <c r="O73" s="23">
        <f>'Bureau de vote'!Q128</f>
        <v>8</v>
      </c>
      <c r="P73" s="90">
        <f>'Bureau de vote'!R128</f>
        <v>0</v>
      </c>
      <c r="Q73" s="83">
        <f>'Bureau de vote'!S128</f>
        <v>8</v>
      </c>
      <c r="R73" s="83">
        <f>'Bureau de vote'!T128</f>
        <v>0</v>
      </c>
      <c r="S73" s="23">
        <f>'Bureau de vote'!U128</f>
        <v>2</v>
      </c>
      <c r="T73" s="90">
        <f>'Bureau de vote'!V128</f>
        <v>0</v>
      </c>
      <c r="U73" s="83">
        <f>'Bureau de vote'!W128</f>
        <v>3</v>
      </c>
      <c r="V73" s="83">
        <f>'Bureau de vote'!X128</f>
        <v>0</v>
      </c>
      <c r="W73" s="23">
        <f>'Bureau de vote'!Y128</f>
        <v>0</v>
      </c>
      <c r="X73" s="90">
        <f>'Bureau de vote'!Z128</f>
        <v>0</v>
      </c>
      <c r="Y73" s="83">
        <f>'Bureau de vote'!AA128</f>
        <v>0</v>
      </c>
      <c r="Z73" s="83">
        <f>'Bureau de vote'!AB128</f>
        <v>0</v>
      </c>
      <c r="AA73" s="23">
        <f>'Bureau de vote'!AC128</f>
        <v>6</v>
      </c>
      <c r="AB73" s="90">
        <f>'Bureau de vote'!AD128</f>
        <v>0</v>
      </c>
      <c r="AC73" s="83">
        <f>'Bureau de vote'!AE128</f>
        <v>1</v>
      </c>
      <c r="AD73" s="83">
        <f>'Bureau de vote'!AF128</f>
        <v>0</v>
      </c>
      <c r="AE73" s="23">
        <f>'Bureau de vote'!AG128</f>
        <v>57</v>
      </c>
      <c r="AF73" s="90">
        <f>'Bureau de vote'!AH128</f>
        <v>0</v>
      </c>
    </row>
    <row r="74" spans="1:32" x14ac:dyDescent="0.15">
      <c r="A74" s="23" t="str">
        <f>'Bureau de vote'!C129</f>
        <v>Hatiheu</v>
      </c>
      <c r="B74" s="83">
        <f>'Bureau de vote'!D129</f>
        <v>4</v>
      </c>
      <c r="C74" s="83">
        <f>'Bureau de vote'!E129</f>
        <v>170</v>
      </c>
      <c r="D74" s="83">
        <f>'Bureau de vote'!F129</f>
        <v>86</v>
      </c>
      <c r="E74" s="83">
        <f>'Bureau de vote'!G129</f>
        <v>84</v>
      </c>
      <c r="F74" s="192">
        <f>'Bureau de vote'!H129</f>
        <v>49.41</v>
      </c>
      <c r="G74" s="83">
        <f>'Bureau de vote'!I129</f>
        <v>0</v>
      </c>
      <c r="H74" s="192">
        <f>'Bureau de vote'!J129</f>
        <v>0</v>
      </c>
      <c r="I74" s="83">
        <f>'Bureau de vote'!K129</f>
        <v>2</v>
      </c>
      <c r="J74" s="83">
        <f>'Bureau de vote'!L129</f>
        <v>82</v>
      </c>
      <c r="K74" s="23">
        <f>'Bureau de vote'!M129</f>
        <v>2</v>
      </c>
      <c r="L74" s="90">
        <f>'Bureau de vote'!N129</f>
        <v>0</v>
      </c>
      <c r="M74" s="83">
        <f>'Bureau de vote'!O129</f>
        <v>26</v>
      </c>
      <c r="N74" s="83">
        <f>'Bureau de vote'!P129</f>
        <v>0</v>
      </c>
      <c r="O74" s="23">
        <f>'Bureau de vote'!Q129</f>
        <v>5</v>
      </c>
      <c r="P74" s="90">
        <f>'Bureau de vote'!R129</f>
        <v>0</v>
      </c>
      <c r="Q74" s="83">
        <f>'Bureau de vote'!S129</f>
        <v>1</v>
      </c>
      <c r="R74" s="83">
        <f>'Bureau de vote'!T129</f>
        <v>0</v>
      </c>
      <c r="S74" s="23">
        <f>'Bureau de vote'!U129</f>
        <v>4</v>
      </c>
      <c r="T74" s="90">
        <f>'Bureau de vote'!V129</f>
        <v>0</v>
      </c>
      <c r="U74" s="83">
        <f>'Bureau de vote'!W129</f>
        <v>0</v>
      </c>
      <c r="V74" s="83">
        <f>'Bureau de vote'!X129</f>
        <v>0</v>
      </c>
      <c r="W74" s="23">
        <f>'Bureau de vote'!Y129</f>
        <v>0</v>
      </c>
      <c r="X74" s="90">
        <f>'Bureau de vote'!Z129</f>
        <v>0</v>
      </c>
      <c r="Y74" s="83">
        <f>'Bureau de vote'!AA129</f>
        <v>0</v>
      </c>
      <c r="Z74" s="83">
        <f>'Bureau de vote'!AB129</f>
        <v>0</v>
      </c>
      <c r="AA74" s="23">
        <f>'Bureau de vote'!AC129</f>
        <v>2</v>
      </c>
      <c r="AB74" s="90">
        <f>'Bureau de vote'!AD129</f>
        <v>0</v>
      </c>
      <c r="AC74" s="83">
        <f>'Bureau de vote'!AE129</f>
        <v>4</v>
      </c>
      <c r="AD74" s="83">
        <f>'Bureau de vote'!AF129</f>
        <v>0</v>
      </c>
      <c r="AE74" s="23">
        <f>'Bureau de vote'!AG129</f>
        <v>38</v>
      </c>
      <c r="AF74" s="90">
        <f>'Bureau de vote'!AH129</f>
        <v>0</v>
      </c>
    </row>
    <row r="75" spans="1:32" x14ac:dyDescent="0.15">
      <c r="A75" s="23" t="str">
        <f>'Bureau de vote'!C130</f>
        <v>Aakapa</v>
      </c>
      <c r="B75" s="83">
        <f>'Bureau de vote'!D130</f>
        <v>5</v>
      </c>
      <c r="C75" s="83">
        <f>'Bureau de vote'!E130</f>
        <v>130</v>
      </c>
      <c r="D75" s="83">
        <f>'Bureau de vote'!F130</f>
        <v>63</v>
      </c>
      <c r="E75" s="83">
        <f>'Bureau de vote'!G130</f>
        <v>67</v>
      </c>
      <c r="F75" s="192">
        <f>'Bureau de vote'!H130</f>
        <v>51.54</v>
      </c>
      <c r="G75" s="83">
        <f>'Bureau de vote'!I130</f>
        <v>0</v>
      </c>
      <c r="H75" s="192">
        <f>'Bureau de vote'!J130</f>
        <v>0</v>
      </c>
      <c r="I75" s="83">
        <f>'Bureau de vote'!K130</f>
        <v>6</v>
      </c>
      <c r="J75" s="83">
        <f>'Bureau de vote'!L130</f>
        <v>61</v>
      </c>
      <c r="K75" s="23">
        <f>'Bureau de vote'!M130</f>
        <v>2</v>
      </c>
      <c r="L75" s="90">
        <f>'Bureau de vote'!N130</f>
        <v>0</v>
      </c>
      <c r="M75" s="83">
        <f>'Bureau de vote'!O130</f>
        <v>16</v>
      </c>
      <c r="N75" s="83">
        <f>'Bureau de vote'!P130</f>
        <v>0</v>
      </c>
      <c r="O75" s="23">
        <f>'Bureau de vote'!Q130</f>
        <v>12</v>
      </c>
      <c r="P75" s="90">
        <f>'Bureau de vote'!R130</f>
        <v>0</v>
      </c>
      <c r="Q75" s="83">
        <f>'Bureau de vote'!S130</f>
        <v>0</v>
      </c>
      <c r="R75" s="83">
        <f>'Bureau de vote'!T130</f>
        <v>0</v>
      </c>
      <c r="S75" s="23">
        <f>'Bureau de vote'!U130</f>
        <v>4</v>
      </c>
      <c r="T75" s="90">
        <f>'Bureau de vote'!V130</f>
        <v>0</v>
      </c>
      <c r="U75" s="83">
        <f>'Bureau de vote'!W130</f>
        <v>1</v>
      </c>
      <c r="V75" s="83">
        <f>'Bureau de vote'!X130</f>
        <v>0</v>
      </c>
      <c r="W75" s="23">
        <f>'Bureau de vote'!Y130</f>
        <v>0</v>
      </c>
      <c r="X75" s="90">
        <f>'Bureau de vote'!Z130</f>
        <v>0</v>
      </c>
      <c r="Y75" s="83">
        <f>'Bureau de vote'!AA130</f>
        <v>1</v>
      </c>
      <c r="Z75" s="83">
        <f>'Bureau de vote'!AB130</f>
        <v>0</v>
      </c>
      <c r="AA75" s="23">
        <f>'Bureau de vote'!AC130</f>
        <v>3</v>
      </c>
      <c r="AB75" s="90">
        <f>'Bureau de vote'!AD130</f>
        <v>0</v>
      </c>
      <c r="AC75" s="83">
        <f>'Bureau de vote'!AE130</f>
        <v>0</v>
      </c>
      <c r="AD75" s="83">
        <f>'Bureau de vote'!AF130</f>
        <v>0</v>
      </c>
      <c r="AE75" s="23">
        <f>'Bureau de vote'!AG130</f>
        <v>22</v>
      </c>
      <c r="AF75" s="90">
        <f>'Bureau de vote'!AH130</f>
        <v>0</v>
      </c>
    </row>
    <row r="76" spans="1:32" x14ac:dyDescent="0.15">
      <c r="A76" s="1" t="str">
        <f>'Bureau de vote'!C131</f>
        <v>NUKUTAVAKE</v>
      </c>
      <c r="B76" s="5"/>
      <c r="C76" s="5">
        <f>'Bureau de vote'!E131</f>
        <v>291</v>
      </c>
      <c r="D76" s="5">
        <f>'Bureau de vote'!F131</f>
        <v>152</v>
      </c>
      <c r="E76" s="5">
        <f>'Bureau de vote'!G131</f>
        <v>139</v>
      </c>
      <c r="F76" s="135">
        <f>'Bureau de vote'!H131</f>
        <v>0.47766323024054985</v>
      </c>
      <c r="G76" s="5">
        <f>'Bureau de vote'!I131</f>
        <v>2</v>
      </c>
      <c r="H76" s="135">
        <f>'Bureau de vote'!J131</f>
        <v>6.8728522336769758E-3</v>
      </c>
      <c r="I76" s="5">
        <f>'Bureau de vote'!K131</f>
        <v>2</v>
      </c>
      <c r="J76" s="5">
        <f>'Bureau de vote'!L131</f>
        <v>135</v>
      </c>
      <c r="K76" s="1">
        <f>'Bureau de vote'!M131</f>
        <v>0</v>
      </c>
      <c r="L76" s="137">
        <f>'Bureau de vote'!N131</f>
        <v>0</v>
      </c>
      <c r="M76" s="5">
        <f>'Bureau de vote'!O131</f>
        <v>69</v>
      </c>
      <c r="N76" s="135">
        <f>'Bureau de vote'!P131</f>
        <v>0.51111111111111107</v>
      </c>
      <c r="O76" s="1">
        <f>'Bureau de vote'!Q131</f>
        <v>11</v>
      </c>
      <c r="P76" s="137">
        <f>'Bureau de vote'!R131</f>
        <v>8.1481481481481488E-2</v>
      </c>
      <c r="Q76" s="5">
        <f>'Bureau de vote'!S131</f>
        <v>5</v>
      </c>
      <c r="R76" s="135">
        <f>'Bureau de vote'!T131</f>
        <v>3.7037037037037035E-2</v>
      </c>
      <c r="S76" s="1">
        <f>'Bureau de vote'!U131</f>
        <v>1</v>
      </c>
      <c r="T76" s="137">
        <f>'Bureau de vote'!V131</f>
        <v>7.4074074074074077E-3</v>
      </c>
      <c r="U76" s="5">
        <f>'Bureau de vote'!W131</f>
        <v>5</v>
      </c>
      <c r="V76" s="135">
        <f>'Bureau de vote'!X131</f>
        <v>3.7037037037037035E-2</v>
      </c>
      <c r="W76" s="1">
        <f>'Bureau de vote'!Y131</f>
        <v>0</v>
      </c>
      <c r="X76" s="137">
        <f>'Bureau de vote'!Z131</f>
        <v>0</v>
      </c>
      <c r="Y76" s="5">
        <f>'Bureau de vote'!AA131</f>
        <v>0</v>
      </c>
      <c r="Z76" s="135">
        <f>'Bureau de vote'!AB131</f>
        <v>0</v>
      </c>
      <c r="AA76" s="1">
        <f>'Bureau de vote'!AC131</f>
        <v>5</v>
      </c>
      <c r="AB76" s="137">
        <f>'Bureau de vote'!AD131</f>
        <v>3.7037037037037035E-2</v>
      </c>
      <c r="AC76" s="5">
        <f>'Bureau de vote'!AE131</f>
        <v>1</v>
      </c>
      <c r="AD76" s="135">
        <f>'Bureau de vote'!AF131</f>
        <v>7.4074074074074077E-3</v>
      </c>
      <c r="AE76" s="1">
        <f>'Bureau de vote'!AG131</f>
        <v>38</v>
      </c>
      <c r="AF76" s="137">
        <f>'Bureau de vote'!AH131</f>
        <v>0.2814814814814815</v>
      </c>
    </row>
    <row r="77" spans="1:32" x14ac:dyDescent="0.15">
      <c r="A77" s="23" t="str">
        <f>'Bureau de vote'!C132</f>
        <v>Nukutavake</v>
      </c>
      <c r="B77" s="83">
        <f>'Bureau de vote'!D132</f>
        <v>1</v>
      </c>
      <c r="C77" s="83">
        <f>'Bureau de vote'!E132</f>
        <v>155</v>
      </c>
      <c r="D77" s="83">
        <f>'Bureau de vote'!F132</f>
        <v>76</v>
      </c>
      <c r="E77" s="83">
        <f>'Bureau de vote'!G132</f>
        <v>79</v>
      </c>
      <c r="F77" s="192">
        <f>'Bureau de vote'!H132</f>
        <v>50.97</v>
      </c>
      <c r="G77" s="83">
        <f>'Bureau de vote'!I132</f>
        <v>1</v>
      </c>
      <c r="H77" s="192">
        <f>'Bureau de vote'!J132</f>
        <v>0</v>
      </c>
      <c r="I77" s="83">
        <f>'Bureau de vote'!K132</f>
        <v>2</v>
      </c>
      <c r="J77" s="83">
        <f>'Bureau de vote'!L132</f>
        <v>76</v>
      </c>
      <c r="K77" s="23">
        <f>'Bureau de vote'!M132</f>
        <v>0</v>
      </c>
      <c r="L77" s="90">
        <f>'Bureau de vote'!N132</f>
        <v>0</v>
      </c>
      <c r="M77" s="83">
        <f>'Bureau de vote'!O132</f>
        <v>38</v>
      </c>
      <c r="N77" s="83">
        <f>'Bureau de vote'!P132</f>
        <v>0</v>
      </c>
      <c r="O77" s="23">
        <f>'Bureau de vote'!Q132</f>
        <v>9</v>
      </c>
      <c r="P77" s="90">
        <f>'Bureau de vote'!R132</f>
        <v>0</v>
      </c>
      <c r="Q77" s="83">
        <f>'Bureau de vote'!S132</f>
        <v>0</v>
      </c>
      <c r="R77" s="83">
        <f>'Bureau de vote'!T132</f>
        <v>0</v>
      </c>
      <c r="S77" s="23">
        <f>'Bureau de vote'!U132</f>
        <v>0</v>
      </c>
      <c r="T77" s="90">
        <f>'Bureau de vote'!V132</f>
        <v>0</v>
      </c>
      <c r="U77" s="83">
        <f>'Bureau de vote'!W132</f>
        <v>4</v>
      </c>
      <c r="V77" s="83">
        <f>'Bureau de vote'!X132</f>
        <v>0</v>
      </c>
      <c r="W77" s="23">
        <f>'Bureau de vote'!Y132</f>
        <v>0</v>
      </c>
      <c r="X77" s="90">
        <f>'Bureau de vote'!Z132</f>
        <v>0</v>
      </c>
      <c r="Y77" s="83">
        <f>'Bureau de vote'!AA132</f>
        <v>0</v>
      </c>
      <c r="Z77" s="83">
        <f>'Bureau de vote'!AB132</f>
        <v>0</v>
      </c>
      <c r="AA77" s="23">
        <f>'Bureau de vote'!AC132</f>
        <v>3</v>
      </c>
      <c r="AB77" s="90">
        <f>'Bureau de vote'!AD132</f>
        <v>0</v>
      </c>
      <c r="AC77" s="83">
        <f>'Bureau de vote'!AE132</f>
        <v>1</v>
      </c>
      <c r="AD77" s="83">
        <f>'Bureau de vote'!AF132</f>
        <v>0</v>
      </c>
      <c r="AE77" s="23">
        <f>'Bureau de vote'!AG132</f>
        <v>21</v>
      </c>
      <c r="AF77" s="90">
        <f>'Bureau de vote'!AH132</f>
        <v>0</v>
      </c>
    </row>
    <row r="78" spans="1:32" x14ac:dyDescent="0.15">
      <c r="A78" s="23" t="str">
        <f>'Bureau de vote'!C133</f>
        <v>Vahitahi</v>
      </c>
      <c r="B78" s="83">
        <f>'Bureau de vote'!D133</f>
        <v>2</v>
      </c>
      <c r="C78" s="83">
        <f>'Bureau de vote'!E133</f>
        <v>92</v>
      </c>
      <c r="D78" s="83">
        <f>'Bureau de vote'!F133</f>
        <v>53</v>
      </c>
      <c r="E78" s="83">
        <f>'Bureau de vote'!G133</f>
        <v>39</v>
      </c>
      <c r="F78" s="192">
        <f>'Bureau de vote'!H133</f>
        <v>42.39</v>
      </c>
      <c r="G78" s="83">
        <f>'Bureau de vote'!I133</f>
        <v>1</v>
      </c>
      <c r="H78" s="192">
        <f>'Bureau de vote'!J133</f>
        <v>0</v>
      </c>
      <c r="I78" s="83">
        <f>'Bureau de vote'!K133</f>
        <v>0</v>
      </c>
      <c r="J78" s="83">
        <f>'Bureau de vote'!L133</f>
        <v>38</v>
      </c>
      <c r="K78" s="23">
        <f>'Bureau de vote'!M133</f>
        <v>0</v>
      </c>
      <c r="L78" s="90">
        <f>'Bureau de vote'!N133</f>
        <v>0</v>
      </c>
      <c r="M78" s="83">
        <f>'Bureau de vote'!O133</f>
        <v>23</v>
      </c>
      <c r="N78" s="83">
        <f>'Bureau de vote'!P133</f>
        <v>0</v>
      </c>
      <c r="O78" s="23">
        <f>'Bureau de vote'!Q133</f>
        <v>2</v>
      </c>
      <c r="P78" s="90">
        <f>'Bureau de vote'!R133</f>
        <v>0</v>
      </c>
      <c r="Q78" s="83">
        <f>'Bureau de vote'!S133</f>
        <v>5</v>
      </c>
      <c r="R78" s="83">
        <f>'Bureau de vote'!T133</f>
        <v>0</v>
      </c>
      <c r="S78" s="23">
        <f>'Bureau de vote'!U133</f>
        <v>0</v>
      </c>
      <c r="T78" s="90">
        <f>'Bureau de vote'!V133</f>
        <v>0</v>
      </c>
      <c r="U78" s="83">
        <f>'Bureau de vote'!W133</f>
        <v>1</v>
      </c>
      <c r="V78" s="83">
        <f>'Bureau de vote'!X133</f>
        <v>0</v>
      </c>
      <c r="W78" s="23">
        <f>'Bureau de vote'!Y133</f>
        <v>0</v>
      </c>
      <c r="X78" s="90">
        <f>'Bureau de vote'!Z133</f>
        <v>0</v>
      </c>
      <c r="Y78" s="83">
        <f>'Bureau de vote'!AA133</f>
        <v>0</v>
      </c>
      <c r="Z78" s="83">
        <f>'Bureau de vote'!AB133</f>
        <v>0</v>
      </c>
      <c r="AA78" s="23">
        <f>'Bureau de vote'!AC133</f>
        <v>0</v>
      </c>
      <c r="AB78" s="90">
        <f>'Bureau de vote'!AD133</f>
        <v>0</v>
      </c>
      <c r="AC78" s="83">
        <f>'Bureau de vote'!AE133</f>
        <v>0</v>
      </c>
      <c r="AD78" s="83">
        <f>'Bureau de vote'!AF133</f>
        <v>0</v>
      </c>
      <c r="AE78" s="23">
        <f>'Bureau de vote'!AG133</f>
        <v>7</v>
      </c>
      <c r="AF78" s="90">
        <f>'Bureau de vote'!AH133</f>
        <v>0</v>
      </c>
    </row>
    <row r="79" spans="1:32" x14ac:dyDescent="0.15">
      <c r="A79" s="23" t="str">
        <f>'Bureau de vote'!C134</f>
        <v>Vairaatea</v>
      </c>
      <c r="B79" s="83">
        <f>'Bureau de vote'!D134</f>
        <v>3</v>
      </c>
      <c r="C79" s="83">
        <f>'Bureau de vote'!E134</f>
        <v>44</v>
      </c>
      <c r="D79" s="83">
        <f>'Bureau de vote'!F134</f>
        <v>23</v>
      </c>
      <c r="E79" s="83">
        <f>'Bureau de vote'!G134</f>
        <v>21</v>
      </c>
      <c r="F79" s="192">
        <f>'Bureau de vote'!H134</f>
        <v>47.73</v>
      </c>
      <c r="G79" s="83">
        <f>'Bureau de vote'!I134</f>
        <v>0</v>
      </c>
      <c r="H79" s="192">
        <f>'Bureau de vote'!J134</f>
        <v>0</v>
      </c>
      <c r="I79" s="83">
        <f>'Bureau de vote'!K134</f>
        <v>0</v>
      </c>
      <c r="J79" s="83">
        <f>'Bureau de vote'!L134</f>
        <v>21</v>
      </c>
      <c r="K79" s="23">
        <f>'Bureau de vote'!M134</f>
        <v>0</v>
      </c>
      <c r="L79" s="90">
        <f>'Bureau de vote'!N134</f>
        <v>0</v>
      </c>
      <c r="M79" s="83">
        <f>'Bureau de vote'!O134</f>
        <v>8</v>
      </c>
      <c r="N79" s="83">
        <f>'Bureau de vote'!P134</f>
        <v>0</v>
      </c>
      <c r="O79" s="23">
        <f>'Bureau de vote'!Q134</f>
        <v>0</v>
      </c>
      <c r="P79" s="90">
        <f>'Bureau de vote'!R134</f>
        <v>0</v>
      </c>
      <c r="Q79" s="83">
        <f>'Bureau de vote'!S134</f>
        <v>0</v>
      </c>
      <c r="R79" s="83">
        <f>'Bureau de vote'!T134</f>
        <v>0</v>
      </c>
      <c r="S79" s="23">
        <f>'Bureau de vote'!U134</f>
        <v>1</v>
      </c>
      <c r="T79" s="90">
        <f>'Bureau de vote'!V134</f>
        <v>0</v>
      </c>
      <c r="U79" s="83">
        <f>'Bureau de vote'!W134</f>
        <v>0</v>
      </c>
      <c r="V79" s="83">
        <f>'Bureau de vote'!X134</f>
        <v>0</v>
      </c>
      <c r="W79" s="23">
        <f>'Bureau de vote'!Y134</f>
        <v>0</v>
      </c>
      <c r="X79" s="90">
        <f>'Bureau de vote'!Z134</f>
        <v>0</v>
      </c>
      <c r="Y79" s="83">
        <f>'Bureau de vote'!AA134</f>
        <v>0</v>
      </c>
      <c r="Z79" s="83">
        <f>'Bureau de vote'!AB134</f>
        <v>0</v>
      </c>
      <c r="AA79" s="23">
        <f>'Bureau de vote'!AC134</f>
        <v>2</v>
      </c>
      <c r="AB79" s="90">
        <f>'Bureau de vote'!AD134</f>
        <v>0</v>
      </c>
      <c r="AC79" s="83">
        <f>'Bureau de vote'!AE134</f>
        <v>0</v>
      </c>
      <c r="AD79" s="83">
        <f>'Bureau de vote'!AF134</f>
        <v>0</v>
      </c>
      <c r="AE79" s="23">
        <f>'Bureau de vote'!AG134</f>
        <v>10</v>
      </c>
      <c r="AF79" s="90">
        <f>'Bureau de vote'!AH134</f>
        <v>0</v>
      </c>
    </row>
    <row r="80" spans="1:32" x14ac:dyDescent="0.15">
      <c r="A80" s="1" t="str">
        <f>'Bureau de vote'!C152</f>
        <v>PAPEETE</v>
      </c>
      <c r="B80" s="5"/>
      <c r="C80" s="5">
        <f>'Bureau de vote'!E152</f>
        <v>19339</v>
      </c>
      <c r="D80" s="5">
        <f>'Bureau de vote'!F152</f>
        <v>11449</v>
      </c>
      <c r="E80" s="5">
        <f>'Bureau de vote'!G152</f>
        <v>7890</v>
      </c>
      <c r="F80" s="135">
        <f>'Bureau de vote'!H152</f>
        <v>0.40798386679766274</v>
      </c>
      <c r="G80" s="5">
        <f>'Bureau de vote'!I152</f>
        <v>210</v>
      </c>
      <c r="H80" s="135">
        <f>'Bureau de vote'!J152</f>
        <v>1.0858886188530948E-2</v>
      </c>
      <c r="I80" s="5">
        <f>'Bureau de vote'!K152</f>
        <v>238</v>
      </c>
      <c r="J80" s="5">
        <f>'Bureau de vote'!L152</f>
        <v>7442</v>
      </c>
      <c r="K80" s="1">
        <f>'Bureau de vote'!M152</f>
        <v>181</v>
      </c>
      <c r="L80" s="137">
        <f>'Bureau de vote'!N152</f>
        <v>2.4321418973394248E-2</v>
      </c>
      <c r="M80" s="5">
        <f>'Bureau de vote'!O152</f>
        <v>2032</v>
      </c>
      <c r="N80" s="135">
        <f>'Bureau de vote'!P152</f>
        <v>0.27304488040849234</v>
      </c>
      <c r="O80" s="1">
        <f>'Bureau de vote'!Q152</f>
        <v>1426</v>
      </c>
      <c r="P80" s="137">
        <f>'Bureau de vote'!R152</f>
        <v>0.19161515721580219</v>
      </c>
      <c r="Q80" s="5">
        <f>'Bureau de vote'!S152</f>
        <v>271</v>
      </c>
      <c r="R80" s="135">
        <f>'Bureau de vote'!T152</f>
        <v>3.6414942219833379E-2</v>
      </c>
      <c r="S80" s="1">
        <f>'Bureau de vote'!U152</f>
        <v>64</v>
      </c>
      <c r="T80" s="137">
        <f>'Bureau de vote'!V152</f>
        <v>8.59983875302338E-3</v>
      </c>
      <c r="U80" s="5">
        <f>'Bureau de vote'!W152</f>
        <v>81</v>
      </c>
      <c r="V80" s="135">
        <f>'Bureau de vote'!X152</f>
        <v>1.0884170921795217E-2</v>
      </c>
      <c r="W80" s="1">
        <f>'Bureau de vote'!Y152</f>
        <v>25</v>
      </c>
      <c r="X80" s="137">
        <f>'Bureau de vote'!Z152</f>
        <v>3.3593120128997582E-3</v>
      </c>
      <c r="Y80" s="5">
        <f>'Bureau de vote'!AA152</f>
        <v>57</v>
      </c>
      <c r="Z80" s="135">
        <f>'Bureau de vote'!AB152</f>
        <v>7.6592313894114483E-3</v>
      </c>
      <c r="AA80" s="1">
        <f>'Bureau de vote'!AC152</f>
        <v>650</v>
      </c>
      <c r="AB80" s="137">
        <f>'Bureau de vote'!AD152</f>
        <v>8.7342112335393712E-2</v>
      </c>
      <c r="AC80" s="5">
        <f>'Bureau de vote'!AE152</f>
        <v>144</v>
      </c>
      <c r="AD80" s="135">
        <f>'Bureau de vote'!AF152</f>
        <v>1.9349637194302608E-2</v>
      </c>
      <c r="AE80" s="1">
        <f>'Bureau de vote'!AG152</f>
        <v>2511</v>
      </c>
      <c r="AF80" s="137">
        <f>'Bureau de vote'!AH152</f>
        <v>0.33740929857565172</v>
      </c>
    </row>
    <row r="81" spans="1:32" x14ac:dyDescent="0.15">
      <c r="A81" s="23" t="str">
        <f>'Bureau de vote'!C153</f>
        <v>Papeete</v>
      </c>
      <c r="B81" s="83">
        <f>'Bureau de vote'!D153</f>
        <v>1</v>
      </c>
      <c r="C81" s="83">
        <f>'Bureau de vote'!E153</f>
        <v>1297</v>
      </c>
      <c r="D81" s="83">
        <f>'Bureau de vote'!F153</f>
        <v>732</v>
      </c>
      <c r="E81" s="83">
        <f>'Bureau de vote'!G153</f>
        <v>565</v>
      </c>
      <c r="F81" s="192">
        <f>'Bureau de vote'!H153</f>
        <v>43.56</v>
      </c>
      <c r="G81" s="83">
        <f>'Bureau de vote'!I153</f>
        <v>12</v>
      </c>
      <c r="H81" s="192">
        <f>'Bureau de vote'!J153</f>
        <v>0</v>
      </c>
      <c r="I81" s="83">
        <f>'Bureau de vote'!K153</f>
        <v>6</v>
      </c>
      <c r="J81" s="83">
        <f>'Bureau de vote'!L153</f>
        <v>547</v>
      </c>
      <c r="K81" s="23">
        <f>'Bureau de vote'!M153</f>
        <v>13</v>
      </c>
      <c r="L81" s="90">
        <f>'Bureau de vote'!N153</f>
        <v>0</v>
      </c>
      <c r="M81" s="83">
        <f>'Bureau de vote'!O153</f>
        <v>124</v>
      </c>
      <c r="N81" s="83">
        <f>'Bureau de vote'!P153</f>
        <v>0</v>
      </c>
      <c r="O81" s="23">
        <f>'Bureau de vote'!Q153</f>
        <v>107</v>
      </c>
      <c r="P81" s="90">
        <f>'Bureau de vote'!R153</f>
        <v>0</v>
      </c>
      <c r="Q81" s="83">
        <f>'Bureau de vote'!S153</f>
        <v>20</v>
      </c>
      <c r="R81" s="83">
        <f>'Bureau de vote'!T153</f>
        <v>0</v>
      </c>
      <c r="S81" s="23">
        <f>'Bureau de vote'!U153</f>
        <v>1</v>
      </c>
      <c r="T81" s="90">
        <f>'Bureau de vote'!V153</f>
        <v>0</v>
      </c>
      <c r="U81" s="83">
        <f>'Bureau de vote'!W153</f>
        <v>8</v>
      </c>
      <c r="V81" s="83">
        <f>'Bureau de vote'!X153</f>
        <v>0</v>
      </c>
      <c r="W81" s="23">
        <f>'Bureau de vote'!Y153</f>
        <v>4</v>
      </c>
      <c r="X81" s="90">
        <f>'Bureau de vote'!Z153</f>
        <v>0</v>
      </c>
      <c r="Y81" s="83">
        <f>'Bureau de vote'!AA153</f>
        <v>6</v>
      </c>
      <c r="Z81" s="83">
        <f>'Bureau de vote'!AB153</f>
        <v>0</v>
      </c>
      <c r="AA81" s="23">
        <f>'Bureau de vote'!AC153</f>
        <v>50</v>
      </c>
      <c r="AB81" s="90">
        <f>'Bureau de vote'!AD153</f>
        <v>0</v>
      </c>
      <c r="AC81" s="83">
        <f>'Bureau de vote'!AE153</f>
        <v>9</v>
      </c>
      <c r="AD81" s="83">
        <f>'Bureau de vote'!AF153</f>
        <v>0</v>
      </c>
      <c r="AE81" s="23">
        <f>'Bureau de vote'!AG153</f>
        <v>205</v>
      </c>
      <c r="AF81" s="90">
        <f>'Bureau de vote'!AH153</f>
        <v>0</v>
      </c>
    </row>
    <row r="82" spans="1:32" x14ac:dyDescent="0.15">
      <c r="A82" s="23" t="str">
        <f>'Bureau de vote'!C154</f>
        <v>Papeete</v>
      </c>
      <c r="B82" s="83">
        <f>'Bureau de vote'!D154</f>
        <v>2</v>
      </c>
      <c r="C82" s="83">
        <f>'Bureau de vote'!E154</f>
        <v>1283</v>
      </c>
      <c r="D82" s="83">
        <f>'Bureau de vote'!F154</f>
        <v>801</v>
      </c>
      <c r="E82" s="83">
        <f>'Bureau de vote'!G154</f>
        <v>482</v>
      </c>
      <c r="F82" s="192">
        <f>'Bureau de vote'!H154</f>
        <v>37.57</v>
      </c>
      <c r="G82" s="83">
        <f>'Bureau de vote'!I154</f>
        <v>0</v>
      </c>
      <c r="H82" s="192">
        <f>'Bureau de vote'!J154</f>
        <v>0</v>
      </c>
      <c r="I82" s="83">
        <f>'Bureau de vote'!K154</f>
        <v>30</v>
      </c>
      <c r="J82" s="83">
        <f>'Bureau de vote'!L154</f>
        <v>452</v>
      </c>
      <c r="K82" s="23">
        <f>'Bureau de vote'!M154</f>
        <v>8</v>
      </c>
      <c r="L82" s="90">
        <f>'Bureau de vote'!N154</f>
        <v>0</v>
      </c>
      <c r="M82" s="83">
        <f>'Bureau de vote'!O154</f>
        <v>113</v>
      </c>
      <c r="N82" s="83">
        <f>'Bureau de vote'!P154</f>
        <v>0</v>
      </c>
      <c r="O82" s="23">
        <f>'Bureau de vote'!Q154</f>
        <v>86</v>
      </c>
      <c r="P82" s="90">
        <f>'Bureau de vote'!R154</f>
        <v>0</v>
      </c>
      <c r="Q82" s="83">
        <f>'Bureau de vote'!S154</f>
        <v>16</v>
      </c>
      <c r="R82" s="83">
        <f>'Bureau de vote'!T154</f>
        <v>0</v>
      </c>
      <c r="S82" s="23">
        <f>'Bureau de vote'!U154</f>
        <v>3</v>
      </c>
      <c r="T82" s="90">
        <f>'Bureau de vote'!V154</f>
        <v>0</v>
      </c>
      <c r="U82" s="83">
        <f>'Bureau de vote'!W154</f>
        <v>6</v>
      </c>
      <c r="V82" s="83">
        <f>'Bureau de vote'!X154</f>
        <v>0</v>
      </c>
      <c r="W82" s="23">
        <f>'Bureau de vote'!Y154</f>
        <v>1</v>
      </c>
      <c r="X82" s="90">
        <f>'Bureau de vote'!Z154</f>
        <v>0</v>
      </c>
      <c r="Y82" s="83">
        <f>'Bureau de vote'!AA154</f>
        <v>2</v>
      </c>
      <c r="Z82" s="83">
        <f>'Bureau de vote'!AB154</f>
        <v>0</v>
      </c>
      <c r="AA82" s="23">
        <f>'Bureau de vote'!AC154</f>
        <v>36</v>
      </c>
      <c r="AB82" s="90">
        <f>'Bureau de vote'!AD154</f>
        <v>0</v>
      </c>
      <c r="AC82" s="83">
        <f>'Bureau de vote'!AE154</f>
        <v>8</v>
      </c>
      <c r="AD82" s="83">
        <f>'Bureau de vote'!AF154</f>
        <v>0</v>
      </c>
      <c r="AE82" s="23">
        <f>'Bureau de vote'!AG154</f>
        <v>173</v>
      </c>
      <c r="AF82" s="90">
        <f>'Bureau de vote'!AH154</f>
        <v>0</v>
      </c>
    </row>
    <row r="83" spans="1:32" x14ac:dyDescent="0.15">
      <c r="A83" s="23" t="str">
        <f>'Bureau de vote'!C155</f>
        <v>Papeete</v>
      </c>
      <c r="B83" s="83">
        <f>'Bureau de vote'!D155</f>
        <v>3</v>
      </c>
      <c r="C83" s="83">
        <f>'Bureau de vote'!E155</f>
        <v>1039</v>
      </c>
      <c r="D83" s="83">
        <f>'Bureau de vote'!F155</f>
        <v>650</v>
      </c>
      <c r="E83" s="83">
        <f>'Bureau de vote'!G155</f>
        <v>389</v>
      </c>
      <c r="F83" s="192">
        <f>'Bureau de vote'!H155</f>
        <v>37.44</v>
      </c>
      <c r="G83" s="83">
        <f>'Bureau de vote'!I155</f>
        <v>0</v>
      </c>
      <c r="H83" s="192">
        <f>'Bureau de vote'!J155</f>
        <v>0</v>
      </c>
      <c r="I83" s="83">
        <f>'Bureau de vote'!K155</f>
        <v>31</v>
      </c>
      <c r="J83" s="83">
        <f>'Bureau de vote'!L155</f>
        <v>358</v>
      </c>
      <c r="K83" s="23">
        <f>'Bureau de vote'!M155</f>
        <v>7</v>
      </c>
      <c r="L83" s="90">
        <f>'Bureau de vote'!N155</f>
        <v>0</v>
      </c>
      <c r="M83" s="83">
        <f>'Bureau de vote'!O155</f>
        <v>102</v>
      </c>
      <c r="N83" s="83">
        <f>'Bureau de vote'!P155</f>
        <v>0</v>
      </c>
      <c r="O83" s="23">
        <f>'Bureau de vote'!Q155</f>
        <v>72</v>
      </c>
      <c r="P83" s="90">
        <f>'Bureau de vote'!R155</f>
        <v>0</v>
      </c>
      <c r="Q83" s="83">
        <f>'Bureau de vote'!S155</f>
        <v>14</v>
      </c>
      <c r="R83" s="83">
        <f>'Bureau de vote'!T155</f>
        <v>0</v>
      </c>
      <c r="S83" s="23">
        <f>'Bureau de vote'!U155</f>
        <v>1</v>
      </c>
      <c r="T83" s="90">
        <f>'Bureau de vote'!V155</f>
        <v>0</v>
      </c>
      <c r="U83" s="83">
        <f>'Bureau de vote'!W155</f>
        <v>3</v>
      </c>
      <c r="V83" s="83">
        <f>'Bureau de vote'!X155</f>
        <v>0</v>
      </c>
      <c r="W83" s="23">
        <f>'Bureau de vote'!Y155</f>
        <v>0</v>
      </c>
      <c r="X83" s="90">
        <f>'Bureau de vote'!Z155</f>
        <v>0</v>
      </c>
      <c r="Y83" s="83">
        <f>'Bureau de vote'!AA155</f>
        <v>4</v>
      </c>
      <c r="Z83" s="83">
        <f>'Bureau de vote'!AB155</f>
        <v>0</v>
      </c>
      <c r="AA83" s="23">
        <f>'Bureau de vote'!AC155</f>
        <v>32</v>
      </c>
      <c r="AB83" s="90">
        <f>'Bureau de vote'!AD155</f>
        <v>0</v>
      </c>
      <c r="AC83" s="83">
        <f>'Bureau de vote'!AE155</f>
        <v>7</v>
      </c>
      <c r="AD83" s="83">
        <f>'Bureau de vote'!AF155</f>
        <v>0</v>
      </c>
      <c r="AE83" s="23">
        <f>'Bureau de vote'!AG155</f>
        <v>116</v>
      </c>
      <c r="AF83" s="90">
        <f>'Bureau de vote'!AH155</f>
        <v>0</v>
      </c>
    </row>
    <row r="84" spans="1:32" x14ac:dyDescent="0.15">
      <c r="A84" s="23" t="str">
        <f>'Bureau de vote'!C156</f>
        <v>Papeete</v>
      </c>
      <c r="B84" s="83">
        <f>'Bureau de vote'!D156</f>
        <v>4</v>
      </c>
      <c r="C84" s="83">
        <f>'Bureau de vote'!E156</f>
        <v>1523</v>
      </c>
      <c r="D84" s="83">
        <f>'Bureau de vote'!F156</f>
        <v>998</v>
      </c>
      <c r="E84" s="83">
        <f>'Bureau de vote'!G156</f>
        <v>525</v>
      </c>
      <c r="F84" s="192">
        <f>'Bureau de vote'!H156</f>
        <v>34.47</v>
      </c>
      <c r="G84" s="83">
        <f>'Bureau de vote'!I156</f>
        <v>0</v>
      </c>
      <c r="H84" s="192">
        <f>'Bureau de vote'!J156</f>
        <v>0</v>
      </c>
      <c r="I84" s="83">
        <f>'Bureau de vote'!K156</f>
        <v>35</v>
      </c>
      <c r="J84" s="83">
        <f>'Bureau de vote'!L156</f>
        <v>490</v>
      </c>
      <c r="K84" s="23">
        <f>'Bureau de vote'!M156</f>
        <v>14</v>
      </c>
      <c r="L84" s="90">
        <f>'Bureau de vote'!N156</f>
        <v>0</v>
      </c>
      <c r="M84" s="83">
        <f>'Bureau de vote'!O156</f>
        <v>140</v>
      </c>
      <c r="N84" s="83">
        <f>'Bureau de vote'!P156</f>
        <v>0</v>
      </c>
      <c r="O84" s="23">
        <f>'Bureau de vote'!Q156</f>
        <v>94</v>
      </c>
      <c r="P84" s="90">
        <f>'Bureau de vote'!R156</f>
        <v>0</v>
      </c>
      <c r="Q84" s="83">
        <f>'Bureau de vote'!S156</f>
        <v>11</v>
      </c>
      <c r="R84" s="83">
        <f>'Bureau de vote'!T156</f>
        <v>0</v>
      </c>
      <c r="S84" s="23">
        <f>'Bureau de vote'!U156</f>
        <v>7</v>
      </c>
      <c r="T84" s="90">
        <f>'Bureau de vote'!V156</f>
        <v>0</v>
      </c>
      <c r="U84" s="83">
        <f>'Bureau de vote'!W156</f>
        <v>11</v>
      </c>
      <c r="V84" s="83">
        <f>'Bureau de vote'!X156</f>
        <v>0</v>
      </c>
      <c r="W84" s="23">
        <f>'Bureau de vote'!Y156</f>
        <v>2</v>
      </c>
      <c r="X84" s="90">
        <f>'Bureau de vote'!Z156</f>
        <v>0</v>
      </c>
      <c r="Y84" s="83">
        <f>'Bureau de vote'!AA156</f>
        <v>7</v>
      </c>
      <c r="Z84" s="83">
        <f>'Bureau de vote'!AB156</f>
        <v>0</v>
      </c>
      <c r="AA84" s="23">
        <f>'Bureau de vote'!AC156</f>
        <v>44</v>
      </c>
      <c r="AB84" s="90">
        <f>'Bureau de vote'!AD156</f>
        <v>0</v>
      </c>
      <c r="AC84" s="83">
        <f>'Bureau de vote'!AE156</f>
        <v>12</v>
      </c>
      <c r="AD84" s="83">
        <f>'Bureau de vote'!AF156</f>
        <v>0</v>
      </c>
      <c r="AE84" s="23">
        <f>'Bureau de vote'!AG156</f>
        <v>148</v>
      </c>
      <c r="AF84" s="90">
        <f>'Bureau de vote'!AH156</f>
        <v>0</v>
      </c>
    </row>
    <row r="85" spans="1:32" x14ac:dyDescent="0.15">
      <c r="A85" s="23" t="str">
        <f>'Bureau de vote'!C157</f>
        <v>Papeete</v>
      </c>
      <c r="B85" s="83">
        <f>'Bureau de vote'!D157</f>
        <v>5</v>
      </c>
      <c r="C85" s="83">
        <f>'Bureau de vote'!E157</f>
        <v>1120</v>
      </c>
      <c r="D85" s="83">
        <f>'Bureau de vote'!F157</f>
        <v>709</v>
      </c>
      <c r="E85" s="83">
        <f>'Bureau de vote'!G157</f>
        <v>411</v>
      </c>
      <c r="F85" s="192">
        <f>'Bureau de vote'!H157</f>
        <v>36.700000000000003</v>
      </c>
      <c r="G85" s="83">
        <f>'Bureau de vote'!I157</f>
        <v>10</v>
      </c>
      <c r="H85" s="192">
        <f>'Bureau de vote'!J157</f>
        <v>0</v>
      </c>
      <c r="I85" s="83">
        <f>'Bureau de vote'!K157</f>
        <v>18</v>
      </c>
      <c r="J85" s="83">
        <f>'Bureau de vote'!L157</f>
        <v>383</v>
      </c>
      <c r="K85" s="23">
        <f>'Bureau de vote'!M157</f>
        <v>11</v>
      </c>
      <c r="L85" s="90">
        <f>'Bureau de vote'!N157</f>
        <v>0</v>
      </c>
      <c r="M85" s="83">
        <f>'Bureau de vote'!O157</f>
        <v>112</v>
      </c>
      <c r="N85" s="83">
        <f>'Bureau de vote'!P157</f>
        <v>0</v>
      </c>
      <c r="O85" s="23">
        <f>'Bureau de vote'!Q157</f>
        <v>60</v>
      </c>
      <c r="P85" s="90">
        <f>'Bureau de vote'!R157</f>
        <v>0</v>
      </c>
      <c r="Q85" s="83">
        <f>'Bureau de vote'!S157</f>
        <v>15</v>
      </c>
      <c r="R85" s="83">
        <f>'Bureau de vote'!T157</f>
        <v>0</v>
      </c>
      <c r="S85" s="23">
        <f>'Bureau de vote'!U157</f>
        <v>3</v>
      </c>
      <c r="T85" s="90">
        <f>'Bureau de vote'!V157</f>
        <v>0</v>
      </c>
      <c r="U85" s="83">
        <f>'Bureau de vote'!W157</f>
        <v>2</v>
      </c>
      <c r="V85" s="83">
        <f>'Bureau de vote'!X157</f>
        <v>0</v>
      </c>
      <c r="W85" s="23">
        <f>'Bureau de vote'!Y157</f>
        <v>2</v>
      </c>
      <c r="X85" s="90">
        <f>'Bureau de vote'!Z157</f>
        <v>0</v>
      </c>
      <c r="Y85" s="83">
        <f>'Bureau de vote'!AA157</f>
        <v>7</v>
      </c>
      <c r="Z85" s="83">
        <f>'Bureau de vote'!AB157</f>
        <v>0</v>
      </c>
      <c r="AA85" s="23">
        <f>'Bureau de vote'!AC157</f>
        <v>34</v>
      </c>
      <c r="AB85" s="90">
        <f>'Bureau de vote'!AD157</f>
        <v>0</v>
      </c>
      <c r="AC85" s="83">
        <f>'Bureau de vote'!AE157</f>
        <v>7</v>
      </c>
      <c r="AD85" s="83">
        <f>'Bureau de vote'!AF157</f>
        <v>0</v>
      </c>
      <c r="AE85" s="23">
        <f>'Bureau de vote'!AG157</f>
        <v>130</v>
      </c>
      <c r="AF85" s="90">
        <f>'Bureau de vote'!AH157</f>
        <v>0</v>
      </c>
    </row>
    <row r="86" spans="1:32" x14ac:dyDescent="0.15">
      <c r="A86" s="23" t="str">
        <f>'Bureau de vote'!C158</f>
        <v>Papeete</v>
      </c>
      <c r="B86" s="83">
        <f>'Bureau de vote'!D158</f>
        <v>6</v>
      </c>
      <c r="C86" s="83">
        <f>'Bureau de vote'!E158</f>
        <v>1295</v>
      </c>
      <c r="D86" s="83">
        <f>'Bureau de vote'!F158</f>
        <v>757</v>
      </c>
      <c r="E86" s="83">
        <f>'Bureau de vote'!G158</f>
        <v>538</v>
      </c>
      <c r="F86" s="192">
        <f>'Bureau de vote'!H158</f>
        <v>41.54</v>
      </c>
      <c r="G86" s="83">
        <f>'Bureau de vote'!I158</f>
        <v>27</v>
      </c>
      <c r="H86" s="192">
        <f>'Bureau de vote'!J158</f>
        <v>0</v>
      </c>
      <c r="I86" s="83">
        <f>'Bureau de vote'!K158</f>
        <v>16</v>
      </c>
      <c r="J86" s="83">
        <f>'Bureau de vote'!L158</f>
        <v>495</v>
      </c>
      <c r="K86" s="23">
        <f>'Bureau de vote'!M158</f>
        <v>12</v>
      </c>
      <c r="L86" s="90">
        <f>'Bureau de vote'!N158</f>
        <v>0</v>
      </c>
      <c r="M86" s="83">
        <f>'Bureau de vote'!O158</f>
        <v>131</v>
      </c>
      <c r="N86" s="83">
        <f>'Bureau de vote'!P158</f>
        <v>0</v>
      </c>
      <c r="O86" s="23">
        <f>'Bureau de vote'!Q158</f>
        <v>97</v>
      </c>
      <c r="P86" s="90">
        <f>'Bureau de vote'!R158</f>
        <v>0</v>
      </c>
      <c r="Q86" s="83">
        <f>'Bureau de vote'!S158</f>
        <v>14</v>
      </c>
      <c r="R86" s="83">
        <f>'Bureau de vote'!T158</f>
        <v>0</v>
      </c>
      <c r="S86" s="23">
        <f>'Bureau de vote'!U158</f>
        <v>5</v>
      </c>
      <c r="T86" s="90">
        <f>'Bureau de vote'!V158</f>
        <v>0</v>
      </c>
      <c r="U86" s="83">
        <f>'Bureau de vote'!W158</f>
        <v>6</v>
      </c>
      <c r="V86" s="83">
        <f>'Bureau de vote'!X158</f>
        <v>0</v>
      </c>
      <c r="W86" s="23">
        <f>'Bureau de vote'!Y158</f>
        <v>1</v>
      </c>
      <c r="X86" s="90">
        <f>'Bureau de vote'!Z158</f>
        <v>0</v>
      </c>
      <c r="Y86" s="83">
        <f>'Bureau de vote'!AA158</f>
        <v>3</v>
      </c>
      <c r="Z86" s="83">
        <f>'Bureau de vote'!AB158</f>
        <v>0</v>
      </c>
      <c r="AA86" s="23">
        <f>'Bureau de vote'!AC158</f>
        <v>30</v>
      </c>
      <c r="AB86" s="90">
        <f>'Bureau de vote'!AD158</f>
        <v>0</v>
      </c>
      <c r="AC86" s="83">
        <f>'Bureau de vote'!AE158</f>
        <v>11</v>
      </c>
      <c r="AD86" s="83">
        <f>'Bureau de vote'!AF158</f>
        <v>0</v>
      </c>
      <c r="AE86" s="23">
        <f>'Bureau de vote'!AG158</f>
        <v>185</v>
      </c>
      <c r="AF86" s="90">
        <f>'Bureau de vote'!AH158</f>
        <v>0</v>
      </c>
    </row>
    <row r="87" spans="1:32" x14ac:dyDescent="0.15">
      <c r="A87" s="23" t="str">
        <f>'Bureau de vote'!C159</f>
        <v>Papeete</v>
      </c>
      <c r="B87" s="83">
        <f>'Bureau de vote'!D159</f>
        <v>7</v>
      </c>
      <c r="C87" s="83">
        <f>'Bureau de vote'!E159</f>
        <v>1270</v>
      </c>
      <c r="D87" s="83">
        <f>'Bureau de vote'!F159</f>
        <v>725</v>
      </c>
      <c r="E87" s="83">
        <f>'Bureau de vote'!G159</f>
        <v>545</v>
      </c>
      <c r="F87" s="192">
        <f>'Bureau de vote'!H159</f>
        <v>42.91</v>
      </c>
      <c r="G87" s="83">
        <f>'Bureau de vote'!I159</f>
        <v>22</v>
      </c>
      <c r="H87" s="192">
        <f>'Bureau de vote'!J159</f>
        <v>0</v>
      </c>
      <c r="I87" s="83">
        <f>'Bureau de vote'!K159</f>
        <v>28</v>
      </c>
      <c r="J87" s="83">
        <f>'Bureau de vote'!L159</f>
        <v>495</v>
      </c>
      <c r="K87" s="23">
        <f>'Bureau de vote'!M159</f>
        <v>4</v>
      </c>
      <c r="L87" s="90">
        <f>'Bureau de vote'!N159</f>
        <v>0</v>
      </c>
      <c r="M87" s="83">
        <f>'Bureau de vote'!O159</f>
        <v>149</v>
      </c>
      <c r="N87" s="83">
        <f>'Bureau de vote'!P159</f>
        <v>0</v>
      </c>
      <c r="O87" s="23">
        <f>'Bureau de vote'!Q159</f>
        <v>66</v>
      </c>
      <c r="P87" s="90">
        <f>'Bureau de vote'!R159</f>
        <v>0</v>
      </c>
      <c r="Q87" s="83">
        <f>'Bureau de vote'!S159</f>
        <v>11</v>
      </c>
      <c r="R87" s="83">
        <f>'Bureau de vote'!T159</f>
        <v>0</v>
      </c>
      <c r="S87" s="23">
        <f>'Bureau de vote'!U159</f>
        <v>5</v>
      </c>
      <c r="T87" s="90">
        <f>'Bureau de vote'!V159</f>
        <v>0</v>
      </c>
      <c r="U87" s="83">
        <f>'Bureau de vote'!W159</f>
        <v>5</v>
      </c>
      <c r="V87" s="83">
        <f>'Bureau de vote'!X159</f>
        <v>0</v>
      </c>
      <c r="W87" s="23">
        <f>'Bureau de vote'!Y159</f>
        <v>1</v>
      </c>
      <c r="X87" s="90">
        <f>'Bureau de vote'!Z159</f>
        <v>0</v>
      </c>
      <c r="Y87" s="83">
        <f>'Bureau de vote'!AA159</f>
        <v>3</v>
      </c>
      <c r="Z87" s="83">
        <f>'Bureau de vote'!AB159</f>
        <v>0</v>
      </c>
      <c r="AA87" s="23">
        <f>'Bureau de vote'!AC159</f>
        <v>29</v>
      </c>
      <c r="AB87" s="90">
        <f>'Bureau de vote'!AD159</f>
        <v>0</v>
      </c>
      <c r="AC87" s="83">
        <f>'Bureau de vote'!AE159</f>
        <v>6</v>
      </c>
      <c r="AD87" s="83">
        <f>'Bureau de vote'!AF159</f>
        <v>0</v>
      </c>
      <c r="AE87" s="23">
        <f>'Bureau de vote'!AG159</f>
        <v>216</v>
      </c>
      <c r="AF87" s="90">
        <f>'Bureau de vote'!AH159</f>
        <v>0</v>
      </c>
    </row>
    <row r="88" spans="1:32" x14ac:dyDescent="0.15">
      <c r="A88" s="23" t="str">
        <f>'Bureau de vote'!C160</f>
        <v>Papeete</v>
      </c>
      <c r="B88" s="83">
        <f>'Bureau de vote'!D160</f>
        <v>8</v>
      </c>
      <c r="C88" s="83">
        <f>'Bureau de vote'!E160</f>
        <v>1077</v>
      </c>
      <c r="D88" s="83">
        <f>'Bureau de vote'!F160</f>
        <v>652</v>
      </c>
      <c r="E88" s="83">
        <f>'Bureau de vote'!G160</f>
        <v>425</v>
      </c>
      <c r="F88" s="192">
        <f>'Bureau de vote'!H160</f>
        <v>39.46</v>
      </c>
      <c r="G88" s="83">
        <f>'Bureau de vote'!I160</f>
        <v>15</v>
      </c>
      <c r="H88" s="192">
        <f>'Bureau de vote'!J160</f>
        <v>0</v>
      </c>
      <c r="I88" s="83">
        <f>'Bureau de vote'!K160</f>
        <v>15</v>
      </c>
      <c r="J88" s="83">
        <f>'Bureau de vote'!L160</f>
        <v>395</v>
      </c>
      <c r="K88" s="23">
        <f>'Bureau de vote'!M160</f>
        <v>6</v>
      </c>
      <c r="L88" s="90">
        <f>'Bureau de vote'!N160</f>
        <v>0</v>
      </c>
      <c r="M88" s="83">
        <f>'Bureau de vote'!O160</f>
        <v>123</v>
      </c>
      <c r="N88" s="83">
        <f>'Bureau de vote'!P160</f>
        <v>0</v>
      </c>
      <c r="O88" s="23">
        <f>'Bureau de vote'!Q160</f>
        <v>80</v>
      </c>
      <c r="P88" s="90">
        <f>'Bureau de vote'!R160</f>
        <v>0</v>
      </c>
      <c r="Q88" s="83">
        <f>'Bureau de vote'!S160</f>
        <v>14</v>
      </c>
      <c r="R88" s="83">
        <f>'Bureau de vote'!T160</f>
        <v>0</v>
      </c>
      <c r="S88" s="23">
        <f>'Bureau de vote'!U160</f>
        <v>7</v>
      </c>
      <c r="T88" s="90">
        <f>'Bureau de vote'!V160</f>
        <v>0</v>
      </c>
      <c r="U88" s="83">
        <f>'Bureau de vote'!W160</f>
        <v>3</v>
      </c>
      <c r="V88" s="83">
        <f>'Bureau de vote'!X160</f>
        <v>0</v>
      </c>
      <c r="W88" s="23">
        <f>'Bureau de vote'!Y160</f>
        <v>1</v>
      </c>
      <c r="X88" s="90">
        <f>'Bureau de vote'!Z160</f>
        <v>0</v>
      </c>
      <c r="Y88" s="83">
        <f>'Bureau de vote'!AA160</f>
        <v>0</v>
      </c>
      <c r="Z88" s="83">
        <f>'Bureau de vote'!AB160</f>
        <v>0</v>
      </c>
      <c r="AA88" s="23">
        <f>'Bureau de vote'!AC160</f>
        <v>31</v>
      </c>
      <c r="AB88" s="90">
        <f>'Bureau de vote'!AD160</f>
        <v>0</v>
      </c>
      <c r="AC88" s="83">
        <f>'Bureau de vote'!AE160</f>
        <v>8</v>
      </c>
      <c r="AD88" s="83">
        <f>'Bureau de vote'!AF160</f>
        <v>0</v>
      </c>
      <c r="AE88" s="23">
        <f>'Bureau de vote'!AG160</f>
        <v>122</v>
      </c>
      <c r="AF88" s="90">
        <f>'Bureau de vote'!AH160</f>
        <v>0</v>
      </c>
    </row>
    <row r="89" spans="1:32" x14ac:dyDescent="0.15">
      <c r="A89" s="23" t="str">
        <f>'Bureau de vote'!C161</f>
        <v>Papeete</v>
      </c>
      <c r="B89" s="83">
        <f>'Bureau de vote'!D161</f>
        <v>9</v>
      </c>
      <c r="C89" s="83">
        <f>'Bureau de vote'!E161</f>
        <v>1089</v>
      </c>
      <c r="D89" s="83">
        <f>'Bureau de vote'!F161</f>
        <v>693</v>
      </c>
      <c r="E89" s="83">
        <f>'Bureau de vote'!G161</f>
        <v>396</v>
      </c>
      <c r="F89" s="192">
        <f>'Bureau de vote'!H161</f>
        <v>36.36</v>
      </c>
      <c r="G89" s="83">
        <f>'Bureau de vote'!I161</f>
        <v>11</v>
      </c>
      <c r="H89" s="192">
        <f>'Bureau de vote'!J161</f>
        <v>0</v>
      </c>
      <c r="I89" s="83">
        <f>'Bureau de vote'!K161</f>
        <v>5</v>
      </c>
      <c r="J89" s="83">
        <f>'Bureau de vote'!L161</f>
        <v>380</v>
      </c>
      <c r="K89" s="23">
        <f>'Bureau de vote'!M161</f>
        <v>4</v>
      </c>
      <c r="L89" s="90">
        <f>'Bureau de vote'!N161</f>
        <v>0</v>
      </c>
      <c r="M89" s="83">
        <f>'Bureau de vote'!O161</f>
        <v>124</v>
      </c>
      <c r="N89" s="83">
        <f>'Bureau de vote'!P161</f>
        <v>0</v>
      </c>
      <c r="O89" s="23">
        <f>'Bureau de vote'!Q161</f>
        <v>45</v>
      </c>
      <c r="P89" s="90">
        <f>'Bureau de vote'!R161</f>
        <v>0</v>
      </c>
      <c r="Q89" s="83">
        <f>'Bureau de vote'!S161</f>
        <v>13</v>
      </c>
      <c r="R89" s="83">
        <f>'Bureau de vote'!T161</f>
        <v>0</v>
      </c>
      <c r="S89" s="23">
        <f>'Bureau de vote'!U161</f>
        <v>4</v>
      </c>
      <c r="T89" s="90">
        <f>'Bureau de vote'!V161</f>
        <v>0</v>
      </c>
      <c r="U89" s="83">
        <f>'Bureau de vote'!W161</f>
        <v>6</v>
      </c>
      <c r="V89" s="83">
        <f>'Bureau de vote'!X161</f>
        <v>0</v>
      </c>
      <c r="W89" s="23">
        <f>'Bureau de vote'!Y161</f>
        <v>2</v>
      </c>
      <c r="X89" s="90">
        <f>'Bureau de vote'!Z161</f>
        <v>0</v>
      </c>
      <c r="Y89" s="83">
        <f>'Bureau de vote'!AA161</f>
        <v>1</v>
      </c>
      <c r="Z89" s="83">
        <f>'Bureau de vote'!AB161</f>
        <v>0</v>
      </c>
      <c r="AA89" s="23">
        <f>'Bureau de vote'!AC161</f>
        <v>19</v>
      </c>
      <c r="AB89" s="90">
        <f>'Bureau de vote'!AD161</f>
        <v>0</v>
      </c>
      <c r="AC89" s="83">
        <f>'Bureau de vote'!AE161</f>
        <v>3</v>
      </c>
      <c r="AD89" s="83">
        <f>'Bureau de vote'!AF161</f>
        <v>0</v>
      </c>
      <c r="AE89" s="23">
        <f>'Bureau de vote'!AG161</f>
        <v>159</v>
      </c>
      <c r="AF89" s="90">
        <f>'Bureau de vote'!AH161</f>
        <v>0</v>
      </c>
    </row>
    <row r="90" spans="1:32" x14ac:dyDescent="0.15">
      <c r="A90" s="23" t="str">
        <f>'Bureau de vote'!C162</f>
        <v>Papeete</v>
      </c>
      <c r="B90" s="83">
        <f>'Bureau de vote'!D162</f>
        <v>10</v>
      </c>
      <c r="C90" s="83">
        <f>'Bureau de vote'!E162</f>
        <v>1463</v>
      </c>
      <c r="D90" s="83">
        <f>'Bureau de vote'!F162</f>
        <v>851</v>
      </c>
      <c r="E90" s="83">
        <f>'Bureau de vote'!G162</f>
        <v>612</v>
      </c>
      <c r="F90" s="192">
        <f>'Bureau de vote'!H162</f>
        <v>41.83</v>
      </c>
      <c r="G90" s="83">
        <f>'Bureau de vote'!I162</f>
        <v>11</v>
      </c>
      <c r="H90" s="192">
        <f>'Bureau de vote'!J162</f>
        <v>0</v>
      </c>
      <c r="I90" s="83">
        <f>'Bureau de vote'!K162</f>
        <v>12</v>
      </c>
      <c r="J90" s="83">
        <f>'Bureau de vote'!L162</f>
        <v>589</v>
      </c>
      <c r="K90" s="23">
        <f>'Bureau de vote'!M162</f>
        <v>15</v>
      </c>
      <c r="L90" s="90">
        <f>'Bureau de vote'!N162</f>
        <v>0</v>
      </c>
      <c r="M90" s="83">
        <f>'Bureau de vote'!O162</f>
        <v>168</v>
      </c>
      <c r="N90" s="83">
        <f>'Bureau de vote'!P162</f>
        <v>0</v>
      </c>
      <c r="O90" s="23">
        <f>'Bureau de vote'!Q162</f>
        <v>131</v>
      </c>
      <c r="P90" s="90">
        <f>'Bureau de vote'!R162</f>
        <v>0</v>
      </c>
      <c r="Q90" s="83">
        <f>'Bureau de vote'!S162</f>
        <v>20</v>
      </c>
      <c r="R90" s="83">
        <f>'Bureau de vote'!T162</f>
        <v>0</v>
      </c>
      <c r="S90" s="23">
        <f>'Bureau de vote'!U162</f>
        <v>4</v>
      </c>
      <c r="T90" s="90">
        <f>'Bureau de vote'!V162</f>
        <v>0</v>
      </c>
      <c r="U90" s="83">
        <f>'Bureau de vote'!W162</f>
        <v>6</v>
      </c>
      <c r="V90" s="83">
        <f>'Bureau de vote'!X162</f>
        <v>0</v>
      </c>
      <c r="W90" s="23">
        <f>'Bureau de vote'!Y162</f>
        <v>3</v>
      </c>
      <c r="X90" s="90">
        <f>'Bureau de vote'!Z162</f>
        <v>0</v>
      </c>
      <c r="Y90" s="83">
        <f>'Bureau de vote'!AA162</f>
        <v>6</v>
      </c>
      <c r="Z90" s="83">
        <f>'Bureau de vote'!AB162</f>
        <v>0</v>
      </c>
      <c r="AA90" s="23">
        <f>'Bureau de vote'!AC162</f>
        <v>45</v>
      </c>
      <c r="AB90" s="90">
        <f>'Bureau de vote'!AD162</f>
        <v>0</v>
      </c>
      <c r="AC90" s="83">
        <f>'Bureau de vote'!AE162</f>
        <v>15</v>
      </c>
      <c r="AD90" s="83">
        <f>'Bureau de vote'!AF162</f>
        <v>0</v>
      </c>
      <c r="AE90" s="23">
        <f>'Bureau de vote'!AG162</f>
        <v>176</v>
      </c>
      <c r="AF90" s="90">
        <f>'Bureau de vote'!AH162</f>
        <v>0</v>
      </c>
    </row>
    <row r="91" spans="1:32" x14ac:dyDescent="0.15">
      <c r="A91" s="23" t="str">
        <f>'Bureau de vote'!C163</f>
        <v>Papeete</v>
      </c>
      <c r="B91" s="83">
        <f>'Bureau de vote'!D163</f>
        <v>11</v>
      </c>
      <c r="C91" s="83">
        <f>'Bureau de vote'!E163</f>
        <v>1402</v>
      </c>
      <c r="D91" s="83">
        <f>'Bureau de vote'!F163</f>
        <v>844</v>
      </c>
      <c r="E91" s="83">
        <f>'Bureau de vote'!G163</f>
        <v>558</v>
      </c>
      <c r="F91" s="192">
        <f>'Bureau de vote'!H163</f>
        <v>39.799999999999997</v>
      </c>
      <c r="G91" s="83">
        <f>'Bureau de vote'!I163</f>
        <v>23</v>
      </c>
      <c r="H91" s="192">
        <f>'Bureau de vote'!J163</f>
        <v>0</v>
      </c>
      <c r="I91" s="83">
        <f>'Bureau de vote'!K163</f>
        <v>14</v>
      </c>
      <c r="J91" s="83">
        <f>'Bureau de vote'!L163</f>
        <v>521</v>
      </c>
      <c r="K91" s="23">
        <f>'Bureau de vote'!M163</f>
        <v>12</v>
      </c>
      <c r="L91" s="90">
        <f>'Bureau de vote'!N163</f>
        <v>0</v>
      </c>
      <c r="M91" s="83">
        <f>'Bureau de vote'!O163</f>
        <v>153</v>
      </c>
      <c r="N91" s="83">
        <f>'Bureau de vote'!P163</f>
        <v>0</v>
      </c>
      <c r="O91" s="23">
        <f>'Bureau de vote'!Q163</f>
        <v>101</v>
      </c>
      <c r="P91" s="90">
        <f>'Bureau de vote'!R163</f>
        <v>0</v>
      </c>
      <c r="Q91" s="83">
        <f>'Bureau de vote'!S163</f>
        <v>14</v>
      </c>
      <c r="R91" s="83">
        <f>'Bureau de vote'!T163</f>
        <v>0</v>
      </c>
      <c r="S91" s="23">
        <f>'Bureau de vote'!U163</f>
        <v>4</v>
      </c>
      <c r="T91" s="90">
        <f>'Bureau de vote'!V163</f>
        <v>0</v>
      </c>
      <c r="U91" s="83">
        <f>'Bureau de vote'!W163</f>
        <v>4</v>
      </c>
      <c r="V91" s="83">
        <f>'Bureau de vote'!X163</f>
        <v>0</v>
      </c>
      <c r="W91" s="23">
        <f>'Bureau de vote'!Y163</f>
        <v>1</v>
      </c>
      <c r="X91" s="90">
        <f>'Bureau de vote'!Z163</f>
        <v>0</v>
      </c>
      <c r="Y91" s="83">
        <f>'Bureau de vote'!AA163</f>
        <v>2</v>
      </c>
      <c r="Z91" s="83">
        <f>'Bureau de vote'!AB163</f>
        <v>0</v>
      </c>
      <c r="AA91" s="23">
        <f>'Bureau de vote'!AC163</f>
        <v>30</v>
      </c>
      <c r="AB91" s="90">
        <f>'Bureau de vote'!AD163</f>
        <v>0</v>
      </c>
      <c r="AC91" s="83">
        <f>'Bureau de vote'!AE163</f>
        <v>9</v>
      </c>
      <c r="AD91" s="83">
        <f>'Bureau de vote'!AF163</f>
        <v>0</v>
      </c>
      <c r="AE91" s="23">
        <f>'Bureau de vote'!AG163</f>
        <v>191</v>
      </c>
      <c r="AF91" s="90">
        <f>'Bureau de vote'!AH163</f>
        <v>0</v>
      </c>
    </row>
    <row r="92" spans="1:32" x14ac:dyDescent="0.15">
      <c r="A92" s="23" t="str">
        <f>'Bureau de vote'!C164</f>
        <v>Papeete</v>
      </c>
      <c r="B92" s="83">
        <f>'Bureau de vote'!D164</f>
        <v>12</v>
      </c>
      <c r="C92" s="83">
        <f>'Bureau de vote'!E164</f>
        <v>1491</v>
      </c>
      <c r="D92" s="83">
        <f>'Bureau de vote'!F164</f>
        <v>774</v>
      </c>
      <c r="E92" s="83">
        <f>'Bureau de vote'!G164</f>
        <v>717</v>
      </c>
      <c r="F92" s="192">
        <f>'Bureau de vote'!H164</f>
        <v>48.09</v>
      </c>
      <c r="G92" s="83">
        <f>'Bureau de vote'!I164</f>
        <v>19</v>
      </c>
      <c r="H92" s="192">
        <f>'Bureau de vote'!J164</f>
        <v>0</v>
      </c>
      <c r="I92" s="83">
        <f>'Bureau de vote'!K164</f>
        <v>5</v>
      </c>
      <c r="J92" s="83">
        <f>'Bureau de vote'!L164</f>
        <v>693</v>
      </c>
      <c r="K92" s="23">
        <f>'Bureau de vote'!M164</f>
        <v>25</v>
      </c>
      <c r="L92" s="90">
        <f>'Bureau de vote'!N164</f>
        <v>0</v>
      </c>
      <c r="M92" s="83">
        <f>'Bureau de vote'!O164</f>
        <v>174</v>
      </c>
      <c r="N92" s="83">
        <f>'Bureau de vote'!P164</f>
        <v>0</v>
      </c>
      <c r="O92" s="23">
        <f>'Bureau de vote'!Q164</f>
        <v>150</v>
      </c>
      <c r="P92" s="90">
        <f>'Bureau de vote'!R164</f>
        <v>0</v>
      </c>
      <c r="Q92" s="83">
        <f>'Bureau de vote'!S164</f>
        <v>30</v>
      </c>
      <c r="R92" s="83">
        <f>'Bureau de vote'!T164</f>
        <v>0</v>
      </c>
      <c r="S92" s="23">
        <f>'Bureau de vote'!U164</f>
        <v>5</v>
      </c>
      <c r="T92" s="90">
        <f>'Bureau de vote'!V164</f>
        <v>0</v>
      </c>
      <c r="U92" s="83">
        <f>'Bureau de vote'!W164</f>
        <v>8</v>
      </c>
      <c r="V92" s="83">
        <f>'Bureau de vote'!X164</f>
        <v>0</v>
      </c>
      <c r="W92" s="23">
        <f>'Bureau de vote'!Y164</f>
        <v>2</v>
      </c>
      <c r="X92" s="90">
        <f>'Bureau de vote'!Z164</f>
        <v>0</v>
      </c>
      <c r="Y92" s="83">
        <f>'Bureau de vote'!AA164</f>
        <v>10</v>
      </c>
      <c r="Z92" s="83">
        <f>'Bureau de vote'!AB164</f>
        <v>0</v>
      </c>
      <c r="AA92" s="23">
        <f>'Bureau de vote'!AC164</f>
        <v>61</v>
      </c>
      <c r="AB92" s="90">
        <f>'Bureau de vote'!AD164</f>
        <v>0</v>
      </c>
      <c r="AC92" s="83">
        <f>'Bureau de vote'!AE164</f>
        <v>25</v>
      </c>
      <c r="AD92" s="83">
        <f>'Bureau de vote'!AF164</f>
        <v>0</v>
      </c>
      <c r="AE92" s="23">
        <f>'Bureau de vote'!AG164</f>
        <v>203</v>
      </c>
      <c r="AF92" s="90">
        <f>'Bureau de vote'!AH164</f>
        <v>0</v>
      </c>
    </row>
    <row r="93" spans="1:32" x14ac:dyDescent="0.15">
      <c r="A93" s="23" t="str">
        <f>'Bureau de vote'!C165</f>
        <v>Papeete</v>
      </c>
      <c r="B93" s="83">
        <f>'Bureau de vote'!D165</f>
        <v>13</v>
      </c>
      <c r="C93" s="83">
        <f>'Bureau de vote'!E165</f>
        <v>1062</v>
      </c>
      <c r="D93" s="83">
        <f>'Bureau de vote'!F165</f>
        <v>584</v>
      </c>
      <c r="E93" s="83">
        <f>'Bureau de vote'!G165</f>
        <v>478</v>
      </c>
      <c r="F93" s="192">
        <f>'Bureau de vote'!H165</f>
        <v>45.01</v>
      </c>
      <c r="G93" s="83">
        <f>'Bureau de vote'!I165</f>
        <v>13</v>
      </c>
      <c r="H93" s="192">
        <f>'Bureau de vote'!J165</f>
        <v>0</v>
      </c>
      <c r="I93" s="83">
        <f>'Bureau de vote'!K165</f>
        <v>7</v>
      </c>
      <c r="J93" s="83">
        <f>'Bureau de vote'!L165</f>
        <v>458</v>
      </c>
      <c r="K93" s="23">
        <f>'Bureau de vote'!M165</f>
        <v>17</v>
      </c>
      <c r="L93" s="90">
        <f>'Bureau de vote'!N165</f>
        <v>0</v>
      </c>
      <c r="M93" s="83">
        <f>'Bureau de vote'!O165</f>
        <v>81</v>
      </c>
      <c r="N93" s="83">
        <f>'Bureau de vote'!P165</f>
        <v>0</v>
      </c>
      <c r="O93" s="23">
        <f>'Bureau de vote'!Q165</f>
        <v>105</v>
      </c>
      <c r="P93" s="90">
        <f>'Bureau de vote'!R165</f>
        <v>0</v>
      </c>
      <c r="Q93" s="83">
        <f>'Bureau de vote'!S165</f>
        <v>23</v>
      </c>
      <c r="R93" s="83">
        <f>'Bureau de vote'!T165</f>
        <v>0</v>
      </c>
      <c r="S93" s="23">
        <f>'Bureau de vote'!U165</f>
        <v>5</v>
      </c>
      <c r="T93" s="90">
        <f>'Bureau de vote'!V165</f>
        <v>0</v>
      </c>
      <c r="U93" s="83">
        <f>'Bureau de vote'!W165</f>
        <v>2</v>
      </c>
      <c r="V93" s="83">
        <f>'Bureau de vote'!X165</f>
        <v>0</v>
      </c>
      <c r="W93" s="23">
        <f>'Bureau de vote'!Y165</f>
        <v>2</v>
      </c>
      <c r="X93" s="90">
        <f>'Bureau de vote'!Z165</f>
        <v>0</v>
      </c>
      <c r="Y93" s="83">
        <f>'Bureau de vote'!AA165</f>
        <v>1</v>
      </c>
      <c r="Z93" s="83">
        <f>'Bureau de vote'!AB165</f>
        <v>0</v>
      </c>
      <c r="AA93" s="23">
        <f>'Bureau de vote'!AC165</f>
        <v>70</v>
      </c>
      <c r="AB93" s="90">
        <f>'Bureau de vote'!AD165</f>
        <v>0</v>
      </c>
      <c r="AC93" s="83">
        <f>'Bureau de vote'!AE165</f>
        <v>9</v>
      </c>
      <c r="AD93" s="83">
        <f>'Bureau de vote'!AF165</f>
        <v>0</v>
      </c>
      <c r="AE93" s="23">
        <f>'Bureau de vote'!AG165</f>
        <v>143</v>
      </c>
      <c r="AF93" s="90">
        <f>'Bureau de vote'!AH165</f>
        <v>0</v>
      </c>
    </row>
    <row r="94" spans="1:32" x14ac:dyDescent="0.15">
      <c r="A94" s="23" t="str">
        <f>'Bureau de vote'!C166</f>
        <v>Papeete</v>
      </c>
      <c r="B94" s="83">
        <f>'Bureau de vote'!D166</f>
        <v>14</v>
      </c>
      <c r="C94" s="83">
        <f>'Bureau de vote'!E166</f>
        <v>1488</v>
      </c>
      <c r="D94" s="83">
        <f>'Bureau de vote'!F166</f>
        <v>819</v>
      </c>
      <c r="E94" s="83">
        <f>'Bureau de vote'!G166</f>
        <v>669</v>
      </c>
      <c r="F94" s="192">
        <f>'Bureau de vote'!H166</f>
        <v>44.96</v>
      </c>
      <c r="G94" s="83">
        <f>'Bureau de vote'!I166</f>
        <v>15</v>
      </c>
      <c r="H94" s="192">
        <f>'Bureau de vote'!J166</f>
        <v>0</v>
      </c>
      <c r="I94" s="83">
        <f>'Bureau de vote'!K166</f>
        <v>7</v>
      </c>
      <c r="J94" s="83">
        <f>'Bureau de vote'!L166</f>
        <v>647</v>
      </c>
      <c r="K94" s="23">
        <f>'Bureau de vote'!M166</f>
        <v>23</v>
      </c>
      <c r="L94" s="90">
        <f>'Bureau de vote'!N166</f>
        <v>0</v>
      </c>
      <c r="M94" s="83">
        <f>'Bureau de vote'!O166</f>
        <v>169</v>
      </c>
      <c r="N94" s="83">
        <f>'Bureau de vote'!P166</f>
        <v>0</v>
      </c>
      <c r="O94" s="23">
        <f>'Bureau de vote'!Q166</f>
        <v>130</v>
      </c>
      <c r="P94" s="90">
        <f>'Bureau de vote'!R166</f>
        <v>0</v>
      </c>
      <c r="Q94" s="83">
        <f>'Bureau de vote'!S166</f>
        <v>28</v>
      </c>
      <c r="R94" s="83">
        <f>'Bureau de vote'!T166</f>
        <v>0</v>
      </c>
      <c r="S94" s="23">
        <f>'Bureau de vote'!U166</f>
        <v>2</v>
      </c>
      <c r="T94" s="90">
        <f>'Bureau de vote'!V166</f>
        <v>0</v>
      </c>
      <c r="U94" s="83">
        <f>'Bureau de vote'!W166</f>
        <v>8</v>
      </c>
      <c r="V94" s="83">
        <f>'Bureau de vote'!X166</f>
        <v>0</v>
      </c>
      <c r="W94" s="23">
        <f>'Bureau de vote'!Y166</f>
        <v>2</v>
      </c>
      <c r="X94" s="90">
        <f>'Bureau de vote'!Z166</f>
        <v>0</v>
      </c>
      <c r="Y94" s="83">
        <f>'Bureau de vote'!AA166</f>
        <v>3</v>
      </c>
      <c r="Z94" s="83">
        <f>'Bureau de vote'!AB166</f>
        <v>0</v>
      </c>
      <c r="AA94" s="23">
        <f>'Bureau de vote'!AC166</f>
        <v>68</v>
      </c>
      <c r="AB94" s="90">
        <f>'Bureau de vote'!AD166</f>
        <v>0</v>
      </c>
      <c r="AC94" s="83">
        <f>'Bureau de vote'!AE166</f>
        <v>8</v>
      </c>
      <c r="AD94" s="83">
        <f>'Bureau de vote'!AF166</f>
        <v>0</v>
      </c>
      <c r="AE94" s="23">
        <f>'Bureau de vote'!AG166</f>
        <v>206</v>
      </c>
      <c r="AF94" s="90">
        <f>'Bureau de vote'!AH166</f>
        <v>0</v>
      </c>
    </row>
    <row r="95" spans="1:32" x14ac:dyDescent="0.15">
      <c r="A95" s="23" t="str">
        <f>'Bureau de vote'!C167</f>
        <v>Papeete</v>
      </c>
      <c r="B95" s="83">
        <f>'Bureau de vote'!D167</f>
        <v>15</v>
      </c>
      <c r="C95" s="83">
        <f>'Bureau de vote'!E167</f>
        <v>1440</v>
      </c>
      <c r="D95" s="83">
        <f>'Bureau de vote'!F167</f>
        <v>860</v>
      </c>
      <c r="E95" s="83">
        <f>'Bureau de vote'!G167</f>
        <v>580</v>
      </c>
      <c r="F95" s="192">
        <f>'Bureau de vote'!H167</f>
        <v>40.28</v>
      </c>
      <c r="G95" s="83">
        <f>'Bureau de vote'!I167</f>
        <v>32</v>
      </c>
      <c r="H95" s="192">
        <f>'Bureau de vote'!J167</f>
        <v>0</v>
      </c>
      <c r="I95" s="83">
        <f>'Bureau de vote'!K167</f>
        <v>9</v>
      </c>
      <c r="J95" s="83">
        <f>'Bureau de vote'!L167</f>
        <v>539</v>
      </c>
      <c r="K95" s="23">
        <f>'Bureau de vote'!M167</f>
        <v>10</v>
      </c>
      <c r="L95" s="90">
        <f>'Bureau de vote'!N167</f>
        <v>0</v>
      </c>
      <c r="M95" s="83">
        <f>'Bureau de vote'!O167</f>
        <v>169</v>
      </c>
      <c r="N95" s="83">
        <f>'Bureau de vote'!P167</f>
        <v>0</v>
      </c>
      <c r="O95" s="23">
        <f>'Bureau de vote'!Q167</f>
        <v>102</v>
      </c>
      <c r="P95" s="90">
        <f>'Bureau de vote'!R167</f>
        <v>0</v>
      </c>
      <c r="Q95" s="83">
        <f>'Bureau de vote'!S167</f>
        <v>28</v>
      </c>
      <c r="R95" s="83">
        <f>'Bureau de vote'!T167</f>
        <v>0</v>
      </c>
      <c r="S95" s="23">
        <f>'Bureau de vote'!U167</f>
        <v>8</v>
      </c>
      <c r="T95" s="90">
        <f>'Bureau de vote'!V167</f>
        <v>0</v>
      </c>
      <c r="U95" s="83">
        <f>'Bureau de vote'!W167</f>
        <v>3</v>
      </c>
      <c r="V95" s="83">
        <f>'Bureau de vote'!X167</f>
        <v>0</v>
      </c>
      <c r="W95" s="23">
        <f>'Bureau de vote'!Y167</f>
        <v>1</v>
      </c>
      <c r="X95" s="90">
        <f>'Bureau de vote'!Z167</f>
        <v>0</v>
      </c>
      <c r="Y95" s="83">
        <f>'Bureau de vote'!AA167</f>
        <v>2</v>
      </c>
      <c r="Z95" s="83">
        <f>'Bureau de vote'!AB167</f>
        <v>0</v>
      </c>
      <c r="AA95" s="23">
        <f>'Bureau de vote'!AC167</f>
        <v>71</v>
      </c>
      <c r="AB95" s="90">
        <f>'Bureau de vote'!AD167</f>
        <v>0</v>
      </c>
      <c r="AC95" s="83">
        <f>'Bureau de vote'!AE167</f>
        <v>7</v>
      </c>
      <c r="AD95" s="83">
        <f>'Bureau de vote'!AF167</f>
        <v>0</v>
      </c>
      <c r="AE95" s="23">
        <f>'Bureau de vote'!AG167</f>
        <v>138</v>
      </c>
      <c r="AF95" s="90">
        <f>'Bureau de vote'!AH167</f>
        <v>0</v>
      </c>
    </row>
    <row r="96" spans="1:32" x14ac:dyDescent="0.15">
      <c r="A96" s="1" t="str">
        <f>'Bureau de vote'!C168</f>
        <v>PIRAE</v>
      </c>
      <c r="B96" s="5"/>
      <c r="C96" s="5">
        <f>'Bureau de vote'!E168</f>
        <v>11063</v>
      </c>
      <c r="D96" s="5">
        <f>'Bureau de vote'!F168</f>
        <v>6072</v>
      </c>
      <c r="E96" s="5">
        <f>'Bureau de vote'!G168</f>
        <v>4991</v>
      </c>
      <c r="F96" s="135">
        <f>'Bureau de vote'!H168</f>
        <v>0.45114345114345117</v>
      </c>
      <c r="G96" s="5">
        <f>'Bureau de vote'!I168</f>
        <v>9</v>
      </c>
      <c r="H96" s="135">
        <f>'Bureau de vote'!J168</f>
        <v>8.135225526529874E-4</v>
      </c>
      <c r="I96" s="5">
        <f>'Bureau de vote'!K168</f>
        <v>245</v>
      </c>
      <c r="J96" s="5">
        <f>'Bureau de vote'!L168</f>
        <v>4737</v>
      </c>
      <c r="K96" s="1">
        <f>'Bureau de vote'!M168</f>
        <v>124</v>
      </c>
      <c r="L96" s="137">
        <f>'Bureau de vote'!N168</f>
        <v>2.6176905214270636E-2</v>
      </c>
      <c r="M96" s="5">
        <f>'Bureau de vote'!O168</f>
        <v>1291</v>
      </c>
      <c r="N96" s="135">
        <f>'Bureau de vote'!P168</f>
        <v>0.27253535993244671</v>
      </c>
      <c r="O96" s="1">
        <f>'Bureau de vote'!Q168</f>
        <v>704</v>
      </c>
      <c r="P96" s="137">
        <f>'Bureau de vote'!R168</f>
        <v>0.14861726831327846</v>
      </c>
      <c r="Q96" s="5">
        <f>'Bureau de vote'!S168</f>
        <v>149</v>
      </c>
      <c r="R96" s="135">
        <f>'Bureau de vote'!T168</f>
        <v>3.1454507071986493E-2</v>
      </c>
      <c r="S96" s="1">
        <f>'Bureau de vote'!U168</f>
        <v>43</v>
      </c>
      <c r="T96" s="137">
        <f>'Bureau de vote'!V168</f>
        <v>9.0774751952712694E-3</v>
      </c>
      <c r="U96" s="5">
        <f>'Bureau de vote'!W168</f>
        <v>48</v>
      </c>
      <c r="V96" s="135">
        <f>'Bureau de vote'!X168</f>
        <v>1.013299556681444E-2</v>
      </c>
      <c r="W96" s="1">
        <f>'Bureau de vote'!Y168</f>
        <v>17</v>
      </c>
      <c r="X96" s="137">
        <f>'Bureau de vote'!Z168</f>
        <v>3.5887692632467806E-3</v>
      </c>
      <c r="Y96" s="5">
        <f>'Bureau de vote'!AA168</f>
        <v>36</v>
      </c>
      <c r="Z96" s="135">
        <f>'Bureau de vote'!AB168</f>
        <v>7.5997466751108293E-3</v>
      </c>
      <c r="AA96" s="1">
        <f>'Bureau de vote'!AC168</f>
        <v>417</v>
      </c>
      <c r="AB96" s="137">
        <f>'Bureau de vote'!AD168</f>
        <v>8.8030398986700439E-2</v>
      </c>
      <c r="AC96" s="5">
        <f>'Bureau de vote'!AE168</f>
        <v>71</v>
      </c>
      <c r="AD96" s="135">
        <f>'Bureau de vote'!AF168</f>
        <v>1.4988389275913025E-2</v>
      </c>
      <c r="AE96" s="1">
        <f>'Bureau de vote'!AG168</f>
        <v>1837</v>
      </c>
      <c r="AF96" s="137">
        <f>'Bureau de vote'!AH168</f>
        <v>0.38779818450496095</v>
      </c>
    </row>
    <row r="97" spans="1:32" x14ac:dyDescent="0.15">
      <c r="A97" s="23" t="str">
        <f>'Bureau de vote'!C169</f>
        <v>Pirae</v>
      </c>
      <c r="B97" s="83">
        <f>'Bureau de vote'!D169</f>
        <v>1</v>
      </c>
      <c r="C97" s="83">
        <f>'Bureau de vote'!E169</f>
        <v>1185</v>
      </c>
      <c r="D97" s="83">
        <f>'Bureau de vote'!F169</f>
        <v>653</v>
      </c>
      <c r="E97" s="83">
        <f>'Bureau de vote'!G169</f>
        <v>532</v>
      </c>
      <c r="F97" s="192">
        <f>'Bureau de vote'!H169</f>
        <v>44.89</v>
      </c>
      <c r="G97" s="83">
        <f>'Bureau de vote'!I169</f>
        <v>0</v>
      </c>
      <c r="H97" s="192">
        <f>'Bureau de vote'!J169</f>
        <v>0</v>
      </c>
      <c r="I97" s="83">
        <f>'Bureau de vote'!K169</f>
        <v>33</v>
      </c>
      <c r="J97" s="83">
        <f>'Bureau de vote'!L169</f>
        <v>499</v>
      </c>
      <c r="K97" s="23">
        <f>'Bureau de vote'!M169</f>
        <v>17</v>
      </c>
      <c r="L97" s="90">
        <f>'Bureau de vote'!N169</f>
        <v>0</v>
      </c>
      <c r="M97" s="83">
        <f>'Bureau de vote'!O169</f>
        <v>164</v>
      </c>
      <c r="N97" s="83">
        <f>'Bureau de vote'!P169</f>
        <v>0</v>
      </c>
      <c r="O97" s="23">
        <f>'Bureau de vote'!Q169</f>
        <v>69</v>
      </c>
      <c r="P97" s="90">
        <f>'Bureau de vote'!R169</f>
        <v>0</v>
      </c>
      <c r="Q97" s="83">
        <f>'Bureau de vote'!S169</f>
        <v>8</v>
      </c>
      <c r="R97" s="83">
        <f>'Bureau de vote'!T169</f>
        <v>0</v>
      </c>
      <c r="S97" s="23">
        <f>'Bureau de vote'!U169</f>
        <v>6</v>
      </c>
      <c r="T97" s="90">
        <f>'Bureau de vote'!V169</f>
        <v>0</v>
      </c>
      <c r="U97" s="83">
        <f>'Bureau de vote'!W169</f>
        <v>3</v>
      </c>
      <c r="V97" s="83">
        <f>'Bureau de vote'!X169</f>
        <v>0</v>
      </c>
      <c r="W97" s="23">
        <f>'Bureau de vote'!Y169</f>
        <v>2</v>
      </c>
      <c r="X97" s="90">
        <f>'Bureau de vote'!Z169</f>
        <v>0</v>
      </c>
      <c r="Y97" s="83">
        <f>'Bureau de vote'!AA169</f>
        <v>5</v>
      </c>
      <c r="Z97" s="83">
        <f>'Bureau de vote'!AB169</f>
        <v>0</v>
      </c>
      <c r="AA97" s="23">
        <f>'Bureau de vote'!AC169</f>
        <v>45</v>
      </c>
      <c r="AB97" s="90">
        <f>'Bureau de vote'!AD169</f>
        <v>0</v>
      </c>
      <c r="AC97" s="83">
        <f>'Bureau de vote'!AE169</f>
        <v>5</v>
      </c>
      <c r="AD97" s="83">
        <f>'Bureau de vote'!AF169</f>
        <v>0</v>
      </c>
      <c r="AE97" s="23">
        <f>'Bureau de vote'!AG169</f>
        <v>175</v>
      </c>
      <c r="AF97" s="90">
        <f>'Bureau de vote'!AH169</f>
        <v>0</v>
      </c>
    </row>
    <row r="98" spans="1:32" x14ac:dyDescent="0.15">
      <c r="A98" s="23" t="str">
        <f>'Bureau de vote'!C170</f>
        <v>Pirae</v>
      </c>
      <c r="B98" s="83">
        <f>'Bureau de vote'!D170</f>
        <v>2</v>
      </c>
      <c r="C98" s="83">
        <f>'Bureau de vote'!E170</f>
        <v>1052</v>
      </c>
      <c r="D98" s="83">
        <f>'Bureau de vote'!F170</f>
        <v>654</v>
      </c>
      <c r="E98" s="83">
        <f>'Bureau de vote'!G170</f>
        <v>398</v>
      </c>
      <c r="F98" s="192">
        <f>'Bureau de vote'!H170</f>
        <v>37.83</v>
      </c>
      <c r="G98" s="83">
        <f>'Bureau de vote'!I170</f>
        <v>9</v>
      </c>
      <c r="H98" s="192">
        <f>'Bureau de vote'!J170</f>
        <v>0</v>
      </c>
      <c r="I98" s="83">
        <f>'Bureau de vote'!K170</f>
        <v>10</v>
      </c>
      <c r="J98" s="83">
        <f>'Bureau de vote'!L170</f>
        <v>379</v>
      </c>
      <c r="K98" s="23">
        <f>'Bureau de vote'!M170</f>
        <v>7</v>
      </c>
      <c r="L98" s="90">
        <f>'Bureau de vote'!N170</f>
        <v>0</v>
      </c>
      <c r="M98" s="83">
        <f>'Bureau de vote'!O170</f>
        <v>126</v>
      </c>
      <c r="N98" s="83">
        <f>'Bureau de vote'!P170</f>
        <v>0</v>
      </c>
      <c r="O98" s="23">
        <f>'Bureau de vote'!Q170</f>
        <v>36</v>
      </c>
      <c r="P98" s="90">
        <f>'Bureau de vote'!R170</f>
        <v>0</v>
      </c>
      <c r="Q98" s="83">
        <f>'Bureau de vote'!S170</f>
        <v>9</v>
      </c>
      <c r="R98" s="83">
        <f>'Bureau de vote'!T170</f>
        <v>0</v>
      </c>
      <c r="S98" s="23">
        <f>'Bureau de vote'!U170</f>
        <v>5</v>
      </c>
      <c r="T98" s="90">
        <f>'Bureau de vote'!V170</f>
        <v>0</v>
      </c>
      <c r="U98" s="83">
        <f>'Bureau de vote'!W170</f>
        <v>8</v>
      </c>
      <c r="V98" s="83">
        <f>'Bureau de vote'!X170</f>
        <v>0</v>
      </c>
      <c r="W98" s="23">
        <f>'Bureau de vote'!Y170</f>
        <v>2</v>
      </c>
      <c r="X98" s="90">
        <f>'Bureau de vote'!Z170</f>
        <v>0</v>
      </c>
      <c r="Y98" s="83">
        <f>'Bureau de vote'!AA170</f>
        <v>1</v>
      </c>
      <c r="Z98" s="83">
        <f>'Bureau de vote'!AB170</f>
        <v>0</v>
      </c>
      <c r="AA98" s="23">
        <f>'Bureau de vote'!AC170</f>
        <v>22</v>
      </c>
      <c r="AB98" s="90">
        <f>'Bureau de vote'!AD170</f>
        <v>0</v>
      </c>
      <c r="AC98" s="83">
        <f>'Bureau de vote'!AE170</f>
        <v>5</v>
      </c>
      <c r="AD98" s="83">
        <f>'Bureau de vote'!AF170</f>
        <v>0</v>
      </c>
      <c r="AE98" s="23">
        <f>'Bureau de vote'!AG170</f>
        <v>158</v>
      </c>
      <c r="AF98" s="90">
        <f>'Bureau de vote'!AH170</f>
        <v>0</v>
      </c>
    </row>
    <row r="99" spans="1:32" x14ac:dyDescent="0.15">
      <c r="A99" s="23" t="str">
        <f>'Bureau de vote'!C171</f>
        <v>Pirae</v>
      </c>
      <c r="B99" s="83">
        <f>'Bureau de vote'!D171</f>
        <v>3</v>
      </c>
      <c r="C99" s="83">
        <f>'Bureau de vote'!E171</f>
        <v>926</v>
      </c>
      <c r="D99" s="83">
        <f>'Bureau de vote'!F171</f>
        <v>444</v>
      </c>
      <c r="E99" s="83">
        <f>'Bureau de vote'!G171</f>
        <v>482</v>
      </c>
      <c r="F99" s="192">
        <f>'Bureau de vote'!H171</f>
        <v>52.05</v>
      </c>
      <c r="G99" s="83">
        <f>'Bureau de vote'!I171</f>
        <v>0</v>
      </c>
      <c r="H99" s="192">
        <f>'Bureau de vote'!J171</f>
        <v>0</v>
      </c>
      <c r="I99" s="83">
        <f>'Bureau de vote'!K171</f>
        <v>14</v>
      </c>
      <c r="J99" s="83">
        <f>'Bureau de vote'!L171</f>
        <v>468</v>
      </c>
      <c r="K99" s="23">
        <f>'Bureau de vote'!M171</f>
        <v>9</v>
      </c>
      <c r="L99" s="90">
        <f>'Bureau de vote'!N171</f>
        <v>0</v>
      </c>
      <c r="M99" s="83">
        <f>'Bureau de vote'!O171</f>
        <v>80</v>
      </c>
      <c r="N99" s="83">
        <f>'Bureau de vote'!P171</f>
        <v>0</v>
      </c>
      <c r="O99" s="23">
        <f>'Bureau de vote'!Q171</f>
        <v>106</v>
      </c>
      <c r="P99" s="90">
        <f>'Bureau de vote'!R171</f>
        <v>0</v>
      </c>
      <c r="Q99" s="83">
        <f>'Bureau de vote'!S171</f>
        <v>11</v>
      </c>
      <c r="R99" s="83">
        <f>'Bureau de vote'!T171</f>
        <v>0</v>
      </c>
      <c r="S99" s="23">
        <f>'Bureau de vote'!U171</f>
        <v>2</v>
      </c>
      <c r="T99" s="90">
        <f>'Bureau de vote'!V171</f>
        <v>0</v>
      </c>
      <c r="U99" s="83">
        <f>'Bureau de vote'!W171</f>
        <v>6</v>
      </c>
      <c r="V99" s="83">
        <f>'Bureau de vote'!X171</f>
        <v>0</v>
      </c>
      <c r="W99" s="23">
        <f>'Bureau de vote'!Y171</f>
        <v>0</v>
      </c>
      <c r="X99" s="90">
        <f>'Bureau de vote'!Z171</f>
        <v>0</v>
      </c>
      <c r="Y99" s="83">
        <f>'Bureau de vote'!AA171</f>
        <v>1</v>
      </c>
      <c r="Z99" s="83">
        <f>'Bureau de vote'!AB171</f>
        <v>0</v>
      </c>
      <c r="AA99" s="23">
        <f>'Bureau de vote'!AC171</f>
        <v>47</v>
      </c>
      <c r="AB99" s="90">
        <f>'Bureau de vote'!AD171</f>
        <v>0</v>
      </c>
      <c r="AC99" s="83">
        <f>'Bureau de vote'!AE171</f>
        <v>11</v>
      </c>
      <c r="AD99" s="83">
        <f>'Bureau de vote'!AF171</f>
        <v>0</v>
      </c>
      <c r="AE99" s="23">
        <f>'Bureau de vote'!AG171</f>
        <v>195</v>
      </c>
      <c r="AF99" s="90">
        <f>'Bureau de vote'!AH171</f>
        <v>0</v>
      </c>
    </row>
    <row r="100" spans="1:32" x14ac:dyDescent="0.15">
      <c r="A100" s="23" t="str">
        <f>'Bureau de vote'!C172</f>
        <v>Pirae</v>
      </c>
      <c r="B100" s="83">
        <f>'Bureau de vote'!D172</f>
        <v>4</v>
      </c>
      <c r="C100" s="83">
        <f>'Bureau de vote'!E172</f>
        <v>981</v>
      </c>
      <c r="D100" s="83">
        <f>'Bureau de vote'!F172</f>
        <v>484</v>
      </c>
      <c r="E100" s="83">
        <f>'Bureau de vote'!G172</f>
        <v>497</v>
      </c>
      <c r="F100" s="192">
        <f>'Bureau de vote'!H172</f>
        <v>50.66</v>
      </c>
      <c r="G100" s="83">
        <f>'Bureau de vote'!I172</f>
        <v>0</v>
      </c>
      <c r="H100" s="192">
        <f>'Bureau de vote'!J172</f>
        <v>0</v>
      </c>
      <c r="I100" s="83">
        <f>'Bureau de vote'!K172</f>
        <v>26</v>
      </c>
      <c r="J100" s="83">
        <f>'Bureau de vote'!L172</f>
        <v>471</v>
      </c>
      <c r="K100" s="23">
        <f>'Bureau de vote'!M172</f>
        <v>12</v>
      </c>
      <c r="L100" s="90">
        <f>'Bureau de vote'!N172</f>
        <v>0</v>
      </c>
      <c r="M100" s="83">
        <f>'Bureau de vote'!O172</f>
        <v>121</v>
      </c>
      <c r="N100" s="83">
        <f>'Bureau de vote'!P172</f>
        <v>0</v>
      </c>
      <c r="O100" s="23">
        <f>'Bureau de vote'!Q172</f>
        <v>78</v>
      </c>
      <c r="P100" s="90">
        <f>'Bureau de vote'!R172</f>
        <v>0</v>
      </c>
      <c r="Q100" s="83">
        <f>'Bureau de vote'!S172</f>
        <v>22</v>
      </c>
      <c r="R100" s="83">
        <f>'Bureau de vote'!T172</f>
        <v>0</v>
      </c>
      <c r="S100" s="23">
        <f>'Bureau de vote'!U172</f>
        <v>2</v>
      </c>
      <c r="T100" s="90">
        <f>'Bureau de vote'!V172</f>
        <v>0</v>
      </c>
      <c r="U100" s="83">
        <f>'Bureau de vote'!W172</f>
        <v>4</v>
      </c>
      <c r="V100" s="83">
        <f>'Bureau de vote'!X172</f>
        <v>0</v>
      </c>
      <c r="W100" s="23">
        <f>'Bureau de vote'!Y172</f>
        <v>4</v>
      </c>
      <c r="X100" s="90">
        <f>'Bureau de vote'!Z172</f>
        <v>0</v>
      </c>
      <c r="Y100" s="83">
        <f>'Bureau de vote'!AA172</f>
        <v>7</v>
      </c>
      <c r="Z100" s="83">
        <f>'Bureau de vote'!AB172</f>
        <v>0</v>
      </c>
      <c r="AA100" s="23">
        <f>'Bureau de vote'!AC172</f>
        <v>46</v>
      </c>
      <c r="AB100" s="90">
        <f>'Bureau de vote'!AD172</f>
        <v>0</v>
      </c>
      <c r="AC100" s="83">
        <f>'Bureau de vote'!AE172</f>
        <v>14</v>
      </c>
      <c r="AD100" s="83">
        <f>'Bureau de vote'!AF172</f>
        <v>0</v>
      </c>
      <c r="AE100" s="23">
        <f>'Bureau de vote'!AG172</f>
        <v>161</v>
      </c>
      <c r="AF100" s="90">
        <f>'Bureau de vote'!AH172</f>
        <v>0</v>
      </c>
    </row>
    <row r="101" spans="1:32" x14ac:dyDescent="0.15">
      <c r="A101" s="23" t="str">
        <f>'Bureau de vote'!C173</f>
        <v>Pirae</v>
      </c>
      <c r="B101" s="83">
        <f>'Bureau de vote'!D173</f>
        <v>5</v>
      </c>
      <c r="C101" s="83">
        <f>'Bureau de vote'!E173</f>
        <v>1192</v>
      </c>
      <c r="D101" s="83">
        <f>'Bureau de vote'!F173</f>
        <v>662</v>
      </c>
      <c r="E101" s="83">
        <f>'Bureau de vote'!G173</f>
        <v>530</v>
      </c>
      <c r="F101" s="192">
        <f>'Bureau de vote'!H173</f>
        <v>44.46</v>
      </c>
      <c r="G101" s="83">
        <f>'Bureau de vote'!I173</f>
        <v>0</v>
      </c>
      <c r="H101" s="192">
        <f>'Bureau de vote'!J173</f>
        <v>0</v>
      </c>
      <c r="I101" s="83">
        <f>'Bureau de vote'!K173</f>
        <v>27</v>
      </c>
      <c r="J101" s="83">
        <f>'Bureau de vote'!L173</f>
        <v>503</v>
      </c>
      <c r="K101" s="23">
        <f>'Bureau de vote'!M173</f>
        <v>9</v>
      </c>
      <c r="L101" s="90">
        <f>'Bureau de vote'!N173</f>
        <v>0</v>
      </c>
      <c r="M101" s="83">
        <f>'Bureau de vote'!O173</f>
        <v>102</v>
      </c>
      <c r="N101" s="83">
        <f>'Bureau de vote'!P173</f>
        <v>0</v>
      </c>
      <c r="O101" s="23">
        <f>'Bureau de vote'!Q173</f>
        <v>67</v>
      </c>
      <c r="P101" s="90">
        <f>'Bureau de vote'!R173</f>
        <v>0</v>
      </c>
      <c r="Q101" s="83">
        <f>'Bureau de vote'!S173</f>
        <v>12</v>
      </c>
      <c r="R101" s="83">
        <f>'Bureau de vote'!T173</f>
        <v>0</v>
      </c>
      <c r="S101" s="23">
        <f>'Bureau de vote'!U173</f>
        <v>7</v>
      </c>
      <c r="T101" s="90">
        <f>'Bureau de vote'!V173</f>
        <v>0</v>
      </c>
      <c r="U101" s="83">
        <f>'Bureau de vote'!W173</f>
        <v>3</v>
      </c>
      <c r="V101" s="83">
        <f>'Bureau de vote'!X173</f>
        <v>0</v>
      </c>
      <c r="W101" s="23">
        <f>'Bureau de vote'!Y173</f>
        <v>1</v>
      </c>
      <c r="X101" s="90">
        <f>'Bureau de vote'!Z173</f>
        <v>0</v>
      </c>
      <c r="Y101" s="83">
        <f>'Bureau de vote'!AA173</f>
        <v>3</v>
      </c>
      <c r="Z101" s="83">
        <f>'Bureau de vote'!AB173</f>
        <v>0</v>
      </c>
      <c r="AA101" s="23">
        <f>'Bureau de vote'!AC173</f>
        <v>54</v>
      </c>
      <c r="AB101" s="90">
        <f>'Bureau de vote'!AD173</f>
        <v>0</v>
      </c>
      <c r="AC101" s="83">
        <f>'Bureau de vote'!AE173</f>
        <v>9</v>
      </c>
      <c r="AD101" s="83">
        <f>'Bureau de vote'!AF173</f>
        <v>0</v>
      </c>
      <c r="AE101" s="23">
        <f>'Bureau de vote'!AG173</f>
        <v>236</v>
      </c>
      <c r="AF101" s="90">
        <f>'Bureau de vote'!AH173</f>
        <v>0</v>
      </c>
    </row>
    <row r="102" spans="1:32" x14ac:dyDescent="0.15">
      <c r="A102" s="23" t="str">
        <f>'Bureau de vote'!C174</f>
        <v>Pirae</v>
      </c>
      <c r="B102" s="83">
        <f>'Bureau de vote'!D174</f>
        <v>6</v>
      </c>
      <c r="C102" s="83">
        <f>'Bureau de vote'!E174</f>
        <v>1194</v>
      </c>
      <c r="D102" s="83">
        <f>'Bureau de vote'!F174</f>
        <v>664</v>
      </c>
      <c r="E102" s="83">
        <f>'Bureau de vote'!G174</f>
        <v>530</v>
      </c>
      <c r="F102" s="192">
        <f>'Bureau de vote'!H174</f>
        <v>44.39</v>
      </c>
      <c r="G102" s="83">
        <f>'Bureau de vote'!I174</f>
        <v>0</v>
      </c>
      <c r="H102" s="192">
        <f>'Bureau de vote'!J174</f>
        <v>0</v>
      </c>
      <c r="I102" s="83">
        <f>'Bureau de vote'!K174</f>
        <v>40</v>
      </c>
      <c r="J102" s="83">
        <f>'Bureau de vote'!L174</f>
        <v>490</v>
      </c>
      <c r="K102" s="23">
        <f>'Bureau de vote'!M174</f>
        <v>15</v>
      </c>
      <c r="L102" s="90">
        <f>'Bureau de vote'!N174</f>
        <v>0</v>
      </c>
      <c r="M102" s="83">
        <f>'Bureau de vote'!O174</f>
        <v>131</v>
      </c>
      <c r="N102" s="83">
        <f>'Bureau de vote'!P174</f>
        <v>0</v>
      </c>
      <c r="O102" s="23">
        <f>'Bureau de vote'!Q174</f>
        <v>80</v>
      </c>
      <c r="P102" s="90">
        <f>'Bureau de vote'!R174</f>
        <v>0</v>
      </c>
      <c r="Q102" s="83">
        <f>'Bureau de vote'!S174</f>
        <v>18</v>
      </c>
      <c r="R102" s="83">
        <f>'Bureau de vote'!T174</f>
        <v>0</v>
      </c>
      <c r="S102" s="23">
        <f>'Bureau de vote'!U174</f>
        <v>9</v>
      </c>
      <c r="T102" s="90">
        <f>'Bureau de vote'!V174</f>
        <v>0</v>
      </c>
      <c r="U102" s="83">
        <f>'Bureau de vote'!W174</f>
        <v>8</v>
      </c>
      <c r="V102" s="83">
        <f>'Bureau de vote'!X174</f>
        <v>0</v>
      </c>
      <c r="W102" s="23">
        <f>'Bureau de vote'!Y174</f>
        <v>2</v>
      </c>
      <c r="X102" s="90">
        <f>'Bureau de vote'!Z174</f>
        <v>0</v>
      </c>
      <c r="Y102" s="83">
        <f>'Bureau de vote'!AA174</f>
        <v>2</v>
      </c>
      <c r="Z102" s="83">
        <f>'Bureau de vote'!AB174</f>
        <v>0</v>
      </c>
      <c r="AA102" s="23">
        <f>'Bureau de vote'!AC174</f>
        <v>42</v>
      </c>
      <c r="AB102" s="90">
        <f>'Bureau de vote'!AD174</f>
        <v>0</v>
      </c>
      <c r="AC102" s="83">
        <f>'Bureau de vote'!AE174</f>
        <v>6</v>
      </c>
      <c r="AD102" s="83">
        <f>'Bureau de vote'!AF174</f>
        <v>0</v>
      </c>
      <c r="AE102" s="23">
        <f>'Bureau de vote'!AG174</f>
        <v>177</v>
      </c>
      <c r="AF102" s="90">
        <f>'Bureau de vote'!AH174</f>
        <v>0</v>
      </c>
    </row>
    <row r="103" spans="1:32" x14ac:dyDescent="0.15">
      <c r="A103" s="23" t="str">
        <f>'Bureau de vote'!C175</f>
        <v>Pirae</v>
      </c>
      <c r="B103" s="83">
        <f>'Bureau de vote'!D175</f>
        <v>7</v>
      </c>
      <c r="C103" s="83">
        <f>'Bureau de vote'!E175</f>
        <v>1067</v>
      </c>
      <c r="D103" s="83">
        <f>'Bureau de vote'!F175</f>
        <v>568</v>
      </c>
      <c r="E103" s="83">
        <f>'Bureau de vote'!G175</f>
        <v>499</v>
      </c>
      <c r="F103" s="192">
        <f>'Bureau de vote'!H175</f>
        <v>46.77</v>
      </c>
      <c r="G103" s="83">
        <f>'Bureau de vote'!I175</f>
        <v>0</v>
      </c>
      <c r="H103" s="192">
        <f>'Bureau de vote'!J175</f>
        <v>0</v>
      </c>
      <c r="I103" s="83">
        <f>'Bureau de vote'!K175</f>
        <v>18</v>
      </c>
      <c r="J103" s="83">
        <f>'Bureau de vote'!L175</f>
        <v>481</v>
      </c>
      <c r="K103" s="23">
        <f>'Bureau de vote'!M175</f>
        <v>17</v>
      </c>
      <c r="L103" s="90">
        <f>'Bureau de vote'!N175</f>
        <v>0</v>
      </c>
      <c r="M103" s="83">
        <f>'Bureau de vote'!O175</f>
        <v>126</v>
      </c>
      <c r="N103" s="83">
        <f>'Bureau de vote'!P175</f>
        <v>0</v>
      </c>
      <c r="O103" s="23">
        <f>'Bureau de vote'!Q175</f>
        <v>69</v>
      </c>
      <c r="P103" s="90">
        <f>'Bureau de vote'!R175</f>
        <v>0</v>
      </c>
      <c r="Q103" s="83">
        <f>'Bureau de vote'!S175</f>
        <v>10</v>
      </c>
      <c r="R103" s="83">
        <f>'Bureau de vote'!T175</f>
        <v>0</v>
      </c>
      <c r="S103" s="23">
        <f>'Bureau de vote'!U175</f>
        <v>1</v>
      </c>
      <c r="T103" s="90">
        <f>'Bureau de vote'!V175</f>
        <v>0</v>
      </c>
      <c r="U103" s="83">
        <f>'Bureau de vote'!W175</f>
        <v>6</v>
      </c>
      <c r="V103" s="83">
        <f>'Bureau de vote'!X175</f>
        <v>0</v>
      </c>
      <c r="W103" s="23">
        <f>'Bureau de vote'!Y175</f>
        <v>2</v>
      </c>
      <c r="X103" s="90">
        <f>'Bureau de vote'!Z175</f>
        <v>0</v>
      </c>
      <c r="Y103" s="83">
        <f>'Bureau de vote'!AA175</f>
        <v>5</v>
      </c>
      <c r="Z103" s="83">
        <f>'Bureau de vote'!AB175</f>
        <v>0</v>
      </c>
      <c r="AA103" s="23">
        <f>'Bureau de vote'!AC175</f>
        <v>25</v>
      </c>
      <c r="AB103" s="90">
        <f>'Bureau de vote'!AD175</f>
        <v>0</v>
      </c>
      <c r="AC103" s="83">
        <f>'Bureau de vote'!AE175</f>
        <v>9</v>
      </c>
      <c r="AD103" s="83">
        <f>'Bureau de vote'!AF175</f>
        <v>0</v>
      </c>
      <c r="AE103" s="23">
        <f>'Bureau de vote'!AG175</f>
        <v>211</v>
      </c>
      <c r="AF103" s="90">
        <f>'Bureau de vote'!AH175</f>
        <v>0</v>
      </c>
    </row>
    <row r="104" spans="1:32" x14ac:dyDescent="0.15">
      <c r="A104" s="23" t="str">
        <f>'Bureau de vote'!C176</f>
        <v>Pirae</v>
      </c>
      <c r="B104" s="83">
        <f>'Bureau de vote'!D176</f>
        <v>8</v>
      </c>
      <c r="C104" s="83">
        <f>'Bureau de vote'!E176</f>
        <v>1149</v>
      </c>
      <c r="D104" s="83">
        <f>'Bureau de vote'!F176</f>
        <v>707</v>
      </c>
      <c r="E104" s="83">
        <f>'Bureau de vote'!G176</f>
        <v>442</v>
      </c>
      <c r="F104" s="192">
        <f>'Bureau de vote'!H176</f>
        <v>38.47</v>
      </c>
      <c r="G104" s="83">
        <f>'Bureau de vote'!I176</f>
        <v>0</v>
      </c>
      <c r="H104" s="192">
        <f>'Bureau de vote'!J176</f>
        <v>0</v>
      </c>
      <c r="I104" s="83">
        <f>'Bureau de vote'!K176</f>
        <v>41</v>
      </c>
      <c r="J104" s="83">
        <f>'Bureau de vote'!L176</f>
        <v>401</v>
      </c>
      <c r="K104" s="23">
        <f>'Bureau de vote'!M176</f>
        <v>10</v>
      </c>
      <c r="L104" s="90">
        <f>'Bureau de vote'!N176</f>
        <v>0</v>
      </c>
      <c r="M104" s="83">
        <f>'Bureau de vote'!O176</f>
        <v>140</v>
      </c>
      <c r="N104" s="83">
        <f>'Bureau de vote'!P176</f>
        <v>0</v>
      </c>
      <c r="O104" s="23">
        <f>'Bureau de vote'!Q176</f>
        <v>60</v>
      </c>
      <c r="P104" s="90">
        <f>'Bureau de vote'!R176</f>
        <v>0</v>
      </c>
      <c r="Q104" s="83">
        <f>'Bureau de vote'!S176</f>
        <v>10</v>
      </c>
      <c r="R104" s="83">
        <f>'Bureau de vote'!T176</f>
        <v>0</v>
      </c>
      <c r="S104" s="23">
        <f>'Bureau de vote'!U176</f>
        <v>1</v>
      </c>
      <c r="T104" s="90">
        <f>'Bureau de vote'!V176</f>
        <v>0</v>
      </c>
      <c r="U104" s="83">
        <f>'Bureau de vote'!W176</f>
        <v>6</v>
      </c>
      <c r="V104" s="83">
        <f>'Bureau de vote'!X176</f>
        <v>0</v>
      </c>
      <c r="W104" s="23">
        <f>'Bureau de vote'!Y176</f>
        <v>2</v>
      </c>
      <c r="X104" s="90">
        <f>'Bureau de vote'!Z176</f>
        <v>0</v>
      </c>
      <c r="Y104" s="83">
        <f>'Bureau de vote'!AA176</f>
        <v>4</v>
      </c>
      <c r="Z104" s="83">
        <f>'Bureau de vote'!AB176</f>
        <v>0</v>
      </c>
      <c r="AA104" s="23">
        <f>'Bureau de vote'!AC176</f>
        <v>38</v>
      </c>
      <c r="AB104" s="90">
        <f>'Bureau de vote'!AD176</f>
        <v>0</v>
      </c>
      <c r="AC104" s="83">
        <f>'Bureau de vote'!AE176</f>
        <v>4</v>
      </c>
      <c r="AD104" s="83">
        <f>'Bureau de vote'!AF176</f>
        <v>0</v>
      </c>
      <c r="AE104" s="23">
        <f>'Bureau de vote'!AG176</f>
        <v>126</v>
      </c>
      <c r="AF104" s="90">
        <f>'Bureau de vote'!AH176</f>
        <v>0</v>
      </c>
    </row>
    <row r="105" spans="1:32" x14ac:dyDescent="0.15">
      <c r="A105" s="23" t="str">
        <f>'Bureau de vote'!C177</f>
        <v>Pirae</v>
      </c>
      <c r="B105" s="83">
        <f>'Bureau de vote'!D177</f>
        <v>9</v>
      </c>
      <c r="C105" s="83">
        <f>'Bureau de vote'!E177</f>
        <v>984</v>
      </c>
      <c r="D105" s="83">
        <f>'Bureau de vote'!F177</f>
        <v>509</v>
      </c>
      <c r="E105" s="83">
        <f>'Bureau de vote'!G177</f>
        <v>475</v>
      </c>
      <c r="F105" s="192">
        <f>'Bureau de vote'!H177</f>
        <v>48.27</v>
      </c>
      <c r="G105" s="83">
        <f>'Bureau de vote'!I177</f>
        <v>0</v>
      </c>
      <c r="H105" s="192">
        <f>'Bureau de vote'!J177</f>
        <v>0</v>
      </c>
      <c r="I105" s="83">
        <f>'Bureau de vote'!K177</f>
        <v>14</v>
      </c>
      <c r="J105" s="83">
        <f>'Bureau de vote'!L177</f>
        <v>461</v>
      </c>
      <c r="K105" s="23">
        <f>'Bureau de vote'!M177</f>
        <v>9</v>
      </c>
      <c r="L105" s="90">
        <f>'Bureau de vote'!N177</f>
        <v>0</v>
      </c>
      <c r="M105" s="83">
        <f>'Bureau de vote'!O177</f>
        <v>144</v>
      </c>
      <c r="N105" s="83">
        <f>'Bureau de vote'!P177</f>
        <v>0</v>
      </c>
      <c r="O105" s="23">
        <f>'Bureau de vote'!Q177</f>
        <v>57</v>
      </c>
      <c r="P105" s="90">
        <f>'Bureau de vote'!R177</f>
        <v>0</v>
      </c>
      <c r="Q105" s="83">
        <f>'Bureau de vote'!S177</f>
        <v>17</v>
      </c>
      <c r="R105" s="83">
        <f>'Bureau de vote'!T177</f>
        <v>0</v>
      </c>
      <c r="S105" s="23">
        <f>'Bureau de vote'!U177</f>
        <v>6</v>
      </c>
      <c r="T105" s="90">
        <f>'Bureau de vote'!V177</f>
        <v>0</v>
      </c>
      <c r="U105" s="83">
        <f>'Bureau de vote'!W177</f>
        <v>1</v>
      </c>
      <c r="V105" s="83">
        <f>'Bureau de vote'!X177</f>
        <v>0</v>
      </c>
      <c r="W105" s="23">
        <f>'Bureau de vote'!Y177</f>
        <v>2</v>
      </c>
      <c r="X105" s="90">
        <f>'Bureau de vote'!Z177</f>
        <v>0</v>
      </c>
      <c r="Y105" s="83">
        <f>'Bureau de vote'!AA177</f>
        <v>2</v>
      </c>
      <c r="Z105" s="83">
        <f>'Bureau de vote'!AB177</f>
        <v>0</v>
      </c>
      <c r="AA105" s="23">
        <f>'Bureau de vote'!AC177</f>
        <v>56</v>
      </c>
      <c r="AB105" s="90">
        <f>'Bureau de vote'!AD177</f>
        <v>0</v>
      </c>
      <c r="AC105" s="83">
        <f>'Bureau de vote'!AE177</f>
        <v>6</v>
      </c>
      <c r="AD105" s="83">
        <f>'Bureau de vote'!AF177</f>
        <v>0</v>
      </c>
      <c r="AE105" s="23">
        <f>'Bureau de vote'!AG177</f>
        <v>161</v>
      </c>
      <c r="AF105" s="90">
        <f>'Bureau de vote'!AH177</f>
        <v>0</v>
      </c>
    </row>
    <row r="106" spans="1:32" x14ac:dyDescent="0.15">
      <c r="A106" s="23" t="str">
        <f>'Bureau de vote'!C178</f>
        <v>Pirae</v>
      </c>
      <c r="B106" s="83">
        <f>'Bureau de vote'!D178</f>
        <v>10</v>
      </c>
      <c r="C106" s="83">
        <f>'Bureau de vote'!E178</f>
        <v>1333</v>
      </c>
      <c r="D106" s="83">
        <f>'Bureau de vote'!F178</f>
        <v>727</v>
      </c>
      <c r="E106" s="83">
        <f>'Bureau de vote'!G178</f>
        <v>606</v>
      </c>
      <c r="F106" s="192">
        <f>'Bureau de vote'!H178</f>
        <v>45.46</v>
      </c>
      <c r="G106" s="83">
        <f>'Bureau de vote'!I178</f>
        <v>0</v>
      </c>
      <c r="H106" s="192">
        <f>'Bureau de vote'!J178</f>
        <v>0</v>
      </c>
      <c r="I106" s="83">
        <f>'Bureau de vote'!K178</f>
        <v>22</v>
      </c>
      <c r="J106" s="83">
        <f>'Bureau de vote'!L178</f>
        <v>584</v>
      </c>
      <c r="K106" s="23">
        <f>'Bureau de vote'!M178</f>
        <v>19</v>
      </c>
      <c r="L106" s="90">
        <f>'Bureau de vote'!N178</f>
        <v>0</v>
      </c>
      <c r="M106" s="83">
        <f>'Bureau de vote'!O178</f>
        <v>157</v>
      </c>
      <c r="N106" s="83">
        <f>'Bureau de vote'!P178</f>
        <v>0</v>
      </c>
      <c r="O106" s="23">
        <f>'Bureau de vote'!Q178</f>
        <v>82</v>
      </c>
      <c r="P106" s="90">
        <f>'Bureau de vote'!R178</f>
        <v>0</v>
      </c>
      <c r="Q106" s="83">
        <f>'Bureau de vote'!S178</f>
        <v>32</v>
      </c>
      <c r="R106" s="83">
        <f>'Bureau de vote'!T178</f>
        <v>0</v>
      </c>
      <c r="S106" s="23">
        <f>'Bureau de vote'!U178</f>
        <v>4</v>
      </c>
      <c r="T106" s="90">
        <f>'Bureau de vote'!V178</f>
        <v>0</v>
      </c>
      <c r="U106" s="83">
        <f>'Bureau de vote'!W178</f>
        <v>3</v>
      </c>
      <c r="V106" s="83">
        <f>'Bureau de vote'!X178</f>
        <v>0</v>
      </c>
      <c r="W106" s="23">
        <f>'Bureau de vote'!Y178</f>
        <v>0</v>
      </c>
      <c r="X106" s="90">
        <f>'Bureau de vote'!Z178</f>
        <v>0</v>
      </c>
      <c r="Y106" s="83">
        <f>'Bureau de vote'!AA178</f>
        <v>6</v>
      </c>
      <c r="Z106" s="83">
        <f>'Bureau de vote'!AB178</f>
        <v>0</v>
      </c>
      <c r="AA106" s="23">
        <f>'Bureau de vote'!AC178</f>
        <v>42</v>
      </c>
      <c r="AB106" s="90">
        <f>'Bureau de vote'!AD178</f>
        <v>0</v>
      </c>
      <c r="AC106" s="83">
        <f>'Bureau de vote'!AE178</f>
        <v>2</v>
      </c>
      <c r="AD106" s="83">
        <f>'Bureau de vote'!AF178</f>
        <v>0</v>
      </c>
      <c r="AE106" s="23">
        <f>'Bureau de vote'!AG178</f>
        <v>237</v>
      </c>
      <c r="AF106" s="90">
        <f>'Bureau de vote'!AH178</f>
        <v>0</v>
      </c>
    </row>
    <row r="107" spans="1:32" x14ac:dyDescent="0.15">
      <c r="A107" s="1" t="str">
        <f>'Bureau de vote'!C179</f>
        <v>PUKA PUKA</v>
      </c>
      <c r="B107" s="5"/>
      <c r="C107" s="5">
        <f>'Bureau de vote'!E179</f>
        <v>146</v>
      </c>
      <c r="D107" s="5">
        <f>'Bureau de vote'!F179</f>
        <v>65</v>
      </c>
      <c r="E107" s="5">
        <f>'Bureau de vote'!G179</f>
        <v>81</v>
      </c>
      <c r="F107" s="135">
        <f>'Bureau de vote'!H179</f>
        <v>0.5547945205479452</v>
      </c>
      <c r="G107" s="5">
        <f>'Bureau de vote'!I179</f>
        <v>2</v>
      </c>
      <c r="H107" s="135">
        <f>'Bureau de vote'!J179</f>
        <v>1.3698630136986301E-2</v>
      </c>
      <c r="I107" s="5">
        <f>'Bureau de vote'!K179</f>
        <v>1</v>
      </c>
      <c r="J107" s="5">
        <f>'Bureau de vote'!L179</f>
        <v>78</v>
      </c>
      <c r="K107" s="1">
        <f>'Bureau de vote'!M179</f>
        <v>1</v>
      </c>
      <c r="L107" s="137">
        <f>'Bureau de vote'!N179</f>
        <v>1.282051282051282E-2</v>
      </c>
      <c r="M107" s="5">
        <f>'Bureau de vote'!O179</f>
        <v>45</v>
      </c>
      <c r="N107" s="135">
        <f>'Bureau de vote'!P179</f>
        <v>0.57692307692307687</v>
      </c>
      <c r="O107" s="1">
        <f>'Bureau de vote'!Q179</f>
        <v>2</v>
      </c>
      <c r="P107" s="137">
        <f>'Bureau de vote'!R179</f>
        <v>2.564102564102564E-2</v>
      </c>
      <c r="Q107" s="5">
        <f>'Bureau de vote'!S179</f>
        <v>1</v>
      </c>
      <c r="R107" s="135">
        <f>'Bureau de vote'!T179</f>
        <v>1.282051282051282E-2</v>
      </c>
      <c r="S107" s="1">
        <f>'Bureau de vote'!U179</f>
        <v>0</v>
      </c>
      <c r="T107" s="137">
        <f>'Bureau de vote'!V179</f>
        <v>0</v>
      </c>
      <c r="U107" s="5">
        <f>'Bureau de vote'!W179</f>
        <v>0</v>
      </c>
      <c r="V107" s="135">
        <f>'Bureau de vote'!X179</f>
        <v>0</v>
      </c>
      <c r="W107" s="1">
        <f>'Bureau de vote'!Y179</f>
        <v>0</v>
      </c>
      <c r="X107" s="137">
        <f>'Bureau de vote'!Z179</f>
        <v>0</v>
      </c>
      <c r="Y107" s="5">
        <f>'Bureau de vote'!AA179</f>
        <v>0</v>
      </c>
      <c r="Z107" s="135">
        <f>'Bureau de vote'!AB179</f>
        <v>0</v>
      </c>
      <c r="AA107" s="1">
        <f>'Bureau de vote'!AC179</f>
        <v>3</v>
      </c>
      <c r="AB107" s="137">
        <f>'Bureau de vote'!AD179</f>
        <v>3.8461538461538464E-2</v>
      </c>
      <c r="AC107" s="5">
        <f>'Bureau de vote'!AE179</f>
        <v>0</v>
      </c>
      <c r="AD107" s="135">
        <f>'Bureau de vote'!AF179</f>
        <v>0</v>
      </c>
      <c r="AE107" s="1">
        <f>'Bureau de vote'!AG179</f>
        <v>26</v>
      </c>
      <c r="AF107" s="137">
        <f>'Bureau de vote'!AH179</f>
        <v>0.33333333333333331</v>
      </c>
    </row>
    <row r="108" spans="1:32" x14ac:dyDescent="0.15">
      <c r="A108" s="23" t="str">
        <f>'Bureau de vote'!C180</f>
        <v>Puka Puka</v>
      </c>
      <c r="B108" s="83">
        <f>'Bureau de vote'!D180</f>
        <v>1</v>
      </c>
      <c r="C108" s="83">
        <f>'Bureau de vote'!E180</f>
        <v>146</v>
      </c>
      <c r="D108" s="83">
        <f>'Bureau de vote'!F180</f>
        <v>65</v>
      </c>
      <c r="E108" s="83">
        <f>'Bureau de vote'!G180</f>
        <v>81</v>
      </c>
      <c r="F108" s="192">
        <f>'Bureau de vote'!H180</f>
        <v>55.48</v>
      </c>
      <c r="G108" s="83">
        <f>'Bureau de vote'!I180</f>
        <v>2</v>
      </c>
      <c r="H108" s="192">
        <f>'Bureau de vote'!J180</f>
        <v>0</v>
      </c>
      <c r="I108" s="83">
        <f>'Bureau de vote'!K180</f>
        <v>1</v>
      </c>
      <c r="J108" s="83">
        <f>'Bureau de vote'!L180</f>
        <v>78</v>
      </c>
      <c r="K108" s="23">
        <f>'Bureau de vote'!M180</f>
        <v>1</v>
      </c>
      <c r="L108" s="90">
        <f>'Bureau de vote'!N180</f>
        <v>0</v>
      </c>
      <c r="M108" s="83">
        <f>'Bureau de vote'!O180</f>
        <v>45</v>
      </c>
      <c r="N108" s="83">
        <f>'Bureau de vote'!P180</f>
        <v>0</v>
      </c>
      <c r="O108" s="23">
        <f>'Bureau de vote'!Q180</f>
        <v>2</v>
      </c>
      <c r="P108" s="90">
        <f>'Bureau de vote'!R180</f>
        <v>0</v>
      </c>
      <c r="Q108" s="83">
        <f>'Bureau de vote'!S180</f>
        <v>1</v>
      </c>
      <c r="R108" s="83">
        <f>'Bureau de vote'!T180</f>
        <v>0</v>
      </c>
      <c r="S108" s="23">
        <f>'Bureau de vote'!U180</f>
        <v>0</v>
      </c>
      <c r="T108" s="90">
        <f>'Bureau de vote'!V180</f>
        <v>0</v>
      </c>
      <c r="U108" s="83">
        <f>'Bureau de vote'!W180</f>
        <v>0</v>
      </c>
      <c r="V108" s="83">
        <f>'Bureau de vote'!X180</f>
        <v>0</v>
      </c>
      <c r="W108" s="23">
        <f>'Bureau de vote'!Y180</f>
        <v>0</v>
      </c>
      <c r="X108" s="90">
        <f>'Bureau de vote'!Z180</f>
        <v>0</v>
      </c>
      <c r="Y108" s="83">
        <f>'Bureau de vote'!AA180</f>
        <v>0</v>
      </c>
      <c r="Z108" s="83">
        <f>'Bureau de vote'!AB180</f>
        <v>0</v>
      </c>
      <c r="AA108" s="23">
        <f>'Bureau de vote'!AC180</f>
        <v>3</v>
      </c>
      <c r="AB108" s="90">
        <f>'Bureau de vote'!AD180</f>
        <v>0</v>
      </c>
      <c r="AC108" s="83">
        <f>'Bureau de vote'!AE180</f>
        <v>0</v>
      </c>
      <c r="AD108" s="83">
        <f>'Bureau de vote'!AF180</f>
        <v>0</v>
      </c>
      <c r="AE108" s="23">
        <f>'Bureau de vote'!AG180</f>
        <v>26</v>
      </c>
      <c r="AF108" s="90">
        <f>'Bureau de vote'!AH180</f>
        <v>0</v>
      </c>
    </row>
    <row r="109" spans="1:32" x14ac:dyDescent="0.15">
      <c r="A109" s="172" t="str">
        <f>'Bureau de vote'!C202</f>
        <v>RANGIROA</v>
      </c>
      <c r="B109" s="168"/>
      <c r="C109" s="168">
        <f>'Bureau de vote'!E202</f>
        <v>2815</v>
      </c>
      <c r="D109" s="168">
        <f>'Bureau de vote'!F202</f>
        <v>1754</v>
      </c>
      <c r="E109" s="168">
        <f>'Bureau de vote'!G202</f>
        <v>1061</v>
      </c>
      <c r="F109" s="173">
        <f>'Bureau de vote'!H202</f>
        <v>0.37690941385435167</v>
      </c>
      <c r="G109" s="168">
        <f>'Bureau de vote'!I202</f>
        <v>20</v>
      </c>
      <c r="H109" s="173">
        <f>'Bureau de vote'!J202</f>
        <v>7.104795737122558E-3</v>
      </c>
      <c r="I109" s="168">
        <f>'Bureau de vote'!K202</f>
        <v>38</v>
      </c>
      <c r="J109" s="168">
        <f>'Bureau de vote'!L202</f>
        <v>1003</v>
      </c>
      <c r="K109" s="172">
        <f>'Bureau de vote'!M202</f>
        <v>23</v>
      </c>
      <c r="L109" s="193">
        <f>'Bureau de vote'!N202</f>
        <v>2.2931206380857428E-2</v>
      </c>
      <c r="M109" s="168">
        <f>'Bureau de vote'!O202</f>
        <v>365</v>
      </c>
      <c r="N109" s="173">
        <f>'Bureau de vote'!P202</f>
        <v>0.36390827517447655</v>
      </c>
      <c r="O109" s="172">
        <f>'Bureau de vote'!Q202</f>
        <v>91</v>
      </c>
      <c r="P109" s="193">
        <f>'Bureau de vote'!R202</f>
        <v>9.072781655034895E-2</v>
      </c>
      <c r="Q109" s="168">
        <f>'Bureau de vote'!S202</f>
        <v>20</v>
      </c>
      <c r="R109" s="173">
        <f>'Bureau de vote'!T202</f>
        <v>1.9940179461615155E-2</v>
      </c>
      <c r="S109" s="172">
        <f>'Bureau de vote'!U202</f>
        <v>15</v>
      </c>
      <c r="T109" s="193">
        <f>'Bureau de vote'!V202</f>
        <v>1.4955134596211365E-2</v>
      </c>
      <c r="U109" s="168">
        <f>'Bureau de vote'!W202</f>
        <v>4</v>
      </c>
      <c r="V109" s="173">
        <f>'Bureau de vote'!X202</f>
        <v>3.9880358923230306E-3</v>
      </c>
      <c r="W109" s="172">
        <f>'Bureau de vote'!Y202</f>
        <v>2</v>
      </c>
      <c r="X109" s="193">
        <f>'Bureau de vote'!Z202</f>
        <v>1.9940179461615153E-3</v>
      </c>
      <c r="Y109" s="168">
        <f>'Bureau de vote'!AA202</f>
        <v>3</v>
      </c>
      <c r="Z109" s="173">
        <f>'Bureau de vote'!AB202</f>
        <v>2.9910269192422734E-3</v>
      </c>
      <c r="AA109" s="172">
        <f>'Bureau de vote'!AC202</f>
        <v>54</v>
      </c>
      <c r="AB109" s="193">
        <f>'Bureau de vote'!AD202</f>
        <v>5.3838484546360914E-2</v>
      </c>
      <c r="AC109" s="168">
        <f>'Bureau de vote'!AE202</f>
        <v>14</v>
      </c>
      <c r="AD109" s="173">
        <f>'Bureau de vote'!AF202</f>
        <v>1.3958125623130608E-2</v>
      </c>
      <c r="AE109" s="172">
        <f>'Bureau de vote'!AG202</f>
        <v>412</v>
      </c>
      <c r="AF109" s="193">
        <f>'Bureau de vote'!AH202</f>
        <v>0.41076769690927217</v>
      </c>
    </row>
    <row r="110" spans="1:32" x14ac:dyDescent="0.15">
      <c r="A110" s="23" t="str">
        <f>'Bureau de vote'!C203</f>
        <v>Tiputa</v>
      </c>
      <c r="B110" s="83">
        <f>'Bureau de vote'!D203</f>
        <v>1</v>
      </c>
      <c r="C110" s="83">
        <f>'Bureau de vote'!E203</f>
        <v>756</v>
      </c>
      <c r="D110" s="83">
        <f>'Bureau de vote'!F203</f>
        <v>509</v>
      </c>
      <c r="E110" s="83">
        <f>'Bureau de vote'!G203</f>
        <v>247</v>
      </c>
      <c r="F110" s="192">
        <f>'Bureau de vote'!H203</f>
        <v>32.67</v>
      </c>
      <c r="G110" s="83">
        <f>'Bureau de vote'!I203</f>
        <v>9</v>
      </c>
      <c r="H110" s="192">
        <f>'Bureau de vote'!J203</f>
        <v>0</v>
      </c>
      <c r="I110" s="83">
        <f>'Bureau de vote'!K203</f>
        <v>10</v>
      </c>
      <c r="J110" s="83">
        <f>'Bureau de vote'!L203</f>
        <v>228</v>
      </c>
      <c r="K110" s="23">
        <f>'Bureau de vote'!M203</f>
        <v>6</v>
      </c>
      <c r="L110" s="90">
        <f>'Bureau de vote'!N203</f>
        <v>0</v>
      </c>
      <c r="M110" s="83">
        <f>'Bureau de vote'!O203</f>
        <v>90</v>
      </c>
      <c r="N110" s="83">
        <f>'Bureau de vote'!P203</f>
        <v>0</v>
      </c>
      <c r="O110" s="23">
        <f>'Bureau de vote'!Q203</f>
        <v>14</v>
      </c>
      <c r="P110" s="90">
        <f>'Bureau de vote'!R203</f>
        <v>0</v>
      </c>
      <c r="Q110" s="83">
        <f>'Bureau de vote'!S203</f>
        <v>4</v>
      </c>
      <c r="R110" s="83">
        <f>'Bureau de vote'!T203</f>
        <v>0</v>
      </c>
      <c r="S110" s="23">
        <f>'Bureau de vote'!U203</f>
        <v>4</v>
      </c>
      <c r="T110" s="90">
        <f>'Bureau de vote'!V203</f>
        <v>0</v>
      </c>
      <c r="U110" s="83">
        <f>'Bureau de vote'!W203</f>
        <v>2</v>
      </c>
      <c r="V110" s="83">
        <f>'Bureau de vote'!X203</f>
        <v>0</v>
      </c>
      <c r="W110" s="23">
        <f>'Bureau de vote'!Y203</f>
        <v>0</v>
      </c>
      <c r="X110" s="90">
        <f>'Bureau de vote'!Z203</f>
        <v>0</v>
      </c>
      <c r="Y110" s="83">
        <f>'Bureau de vote'!AA203</f>
        <v>0</v>
      </c>
      <c r="Z110" s="83">
        <f>'Bureau de vote'!AB203</f>
        <v>0</v>
      </c>
      <c r="AA110" s="23">
        <f>'Bureau de vote'!AC203</f>
        <v>2</v>
      </c>
      <c r="AB110" s="90">
        <f>'Bureau de vote'!AD203</f>
        <v>0</v>
      </c>
      <c r="AC110" s="83">
        <f>'Bureau de vote'!AE203</f>
        <v>3</v>
      </c>
      <c r="AD110" s="83">
        <f>'Bureau de vote'!AF203</f>
        <v>0</v>
      </c>
      <c r="AE110" s="23">
        <f>'Bureau de vote'!AG203</f>
        <v>103</v>
      </c>
      <c r="AF110" s="90">
        <f>'Bureau de vote'!AH203</f>
        <v>0</v>
      </c>
    </row>
    <row r="111" spans="1:32" x14ac:dyDescent="0.15">
      <c r="A111" s="23" t="str">
        <f>'Bureau de vote'!C204</f>
        <v>Avatoru</v>
      </c>
      <c r="B111" s="83">
        <f>'Bureau de vote'!D204</f>
        <v>2</v>
      </c>
      <c r="C111" s="83">
        <f>'Bureau de vote'!E204</f>
        <v>1286</v>
      </c>
      <c r="D111" s="83">
        <f>'Bureau de vote'!F204</f>
        <v>840</v>
      </c>
      <c r="E111" s="83">
        <f>'Bureau de vote'!G204</f>
        <v>446</v>
      </c>
      <c r="F111" s="192">
        <f>'Bureau de vote'!H204</f>
        <v>34.68</v>
      </c>
      <c r="G111" s="83">
        <f>'Bureau de vote'!I204</f>
        <v>8</v>
      </c>
      <c r="H111" s="192">
        <f>'Bureau de vote'!J204</f>
        <v>0</v>
      </c>
      <c r="I111" s="83">
        <f>'Bureau de vote'!K204</f>
        <v>8</v>
      </c>
      <c r="J111" s="83">
        <f>'Bureau de vote'!L204</f>
        <v>430</v>
      </c>
      <c r="K111" s="23">
        <f>'Bureau de vote'!M204</f>
        <v>9</v>
      </c>
      <c r="L111" s="90">
        <f>'Bureau de vote'!N204</f>
        <v>0</v>
      </c>
      <c r="M111" s="83">
        <f>'Bureau de vote'!O204</f>
        <v>136</v>
      </c>
      <c r="N111" s="83">
        <f>'Bureau de vote'!P204</f>
        <v>0</v>
      </c>
      <c r="O111" s="23">
        <f>'Bureau de vote'!Q204</f>
        <v>49</v>
      </c>
      <c r="P111" s="90">
        <f>'Bureau de vote'!R204</f>
        <v>0</v>
      </c>
      <c r="Q111" s="83">
        <f>'Bureau de vote'!S204</f>
        <v>9</v>
      </c>
      <c r="R111" s="83">
        <f>'Bureau de vote'!T204</f>
        <v>0</v>
      </c>
      <c r="S111" s="23">
        <f>'Bureau de vote'!U204</f>
        <v>7</v>
      </c>
      <c r="T111" s="90">
        <f>'Bureau de vote'!V204</f>
        <v>0</v>
      </c>
      <c r="U111" s="83">
        <f>'Bureau de vote'!W204</f>
        <v>1</v>
      </c>
      <c r="V111" s="83">
        <f>'Bureau de vote'!X204</f>
        <v>0</v>
      </c>
      <c r="W111" s="23">
        <f>'Bureau de vote'!Y204</f>
        <v>1</v>
      </c>
      <c r="X111" s="90">
        <f>'Bureau de vote'!Z204</f>
        <v>0</v>
      </c>
      <c r="Y111" s="83">
        <f>'Bureau de vote'!AA204</f>
        <v>1</v>
      </c>
      <c r="Z111" s="83">
        <f>'Bureau de vote'!AB204</f>
        <v>0</v>
      </c>
      <c r="AA111" s="23">
        <f>'Bureau de vote'!AC204</f>
        <v>46</v>
      </c>
      <c r="AB111" s="90">
        <f>'Bureau de vote'!AD204</f>
        <v>0</v>
      </c>
      <c r="AC111" s="83">
        <f>'Bureau de vote'!AE204</f>
        <v>9</v>
      </c>
      <c r="AD111" s="83">
        <f>'Bureau de vote'!AF204</f>
        <v>0</v>
      </c>
      <c r="AE111" s="23">
        <f>'Bureau de vote'!AG204</f>
        <v>162</v>
      </c>
      <c r="AF111" s="90">
        <f>'Bureau de vote'!AH204</f>
        <v>0</v>
      </c>
    </row>
    <row r="112" spans="1:32" x14ac:dyDescent="0.15">
      <c r="A112" s="23" t="str">
        <f>'Bureau de vote'!C205</f>
        <v>Makatea</v>
      </c>
      <c r="B112" s="83">
        <f>'Bureau de vote'!D205</f>
        <v>3</v>
      </c>
      <c r="C112" s="83">
        <f>'Bureau de vote'!E205</f>
        <v>83</v>
      </c>
      <c r="D112" s="83">
        <f>'Bureau de vote'!F205</f>
        <v>43</v>
      </c>
      <c r="E112" s="83">
        <f>'Bureau de vote'!G205</f>
        <v>40</v>
      </c>
      <c r="F112" s="192">
        <f>'Bureau de vote'!H205</f>
        <v>48.19</v>
      </c>
      <c r="G112" s="83">
        <f>'Bureau de vote'!I205</f>
        <v>1</v>
      </c>
      <c r="H112" s="192">
        <f>'Bureau de vote'!J205</f>
        <v>0</v>
      </c>
      <c r="I112" s="83">
        <f>'Bureau de vote'!K205</f>
        <v>8</v>
      </c>
      <c r="J112" s="83">
        <f>'Bureau de vote'!L205</f>
        <v>31</v>
      </c>
      <c r="K112" s="23">
        <f>'Bureau de vote'!M205</f>
        <v>0</v>
      </c>
      <c r="L112" s="90">
        <f>'Bureau de vote'!N205</f>
        <v>0</v>
      </c>
      <c r="M112" s="83">
        <f>'Bureau de vote'!O205</f>
        <v>4</v>
      </c>
      <c r="N112" s="83">
        <f>'Bureau de vote'!P205</f>
        <v>0</v>
      </c>
      <c r="O112" s="23">
        <f>'Bureau de vote'!Q205</f>
        <v>6</v>
      </c>
      <c r="P112" s="90">
        <f>'Bureau de vote'!R205</f>
        <v>0</v>
      </c>
      <c r="Q112" s="83">
        <f>'Bureau de vote'!S205</f>
        <v>0</v>
      </c>
      <c r="R112" s="83">
        <f>'Bureau de vote'!T205</f>
        <v>0</v>
      </c>
      <c r="S112" s="23">
        <f>'Bureau de vote'!U205</f>
        <v>0</v>
      </c>
      <c r="T112" s="90">
        <f>'Bureau de vote'!V205</f>
        <v>0</v>
      </c>
      <c r="U112" s="83">
        <f>'Bureau de vote'!W205</f>
        <v>0</v>
      </c>
      <c r="V112" s="83">
        <f>'Bureau de vote'!X205</f>
        <v>0</v>
      </c>
      <c r="W112" s="23">
        <f>'Bureau de vote'!Y205</f>
        <v>0</v>
      </c>
      <c r="X112" s="90">
        <f>'Bureau de vote'!Z205</f>
        <v>0</v>
      </c>
      <c r="Y112" s="83">
        <f>'Bureau de vote'!AA205</f>
        <v>0</v>
      </c>
      <c r="Z112" s="83">
        <f>'Bureau de vote'!AB205</f>
        <v>0</v>
      </c>
      <c r="AA112" s="23">
        <f>'Bureau de vote'!AC205</f>
        <v>0</v>
      </c>
      <c r="AB112" s="90">
        <f>'Bureau de vote'!AD205</f>
        <v>0</v>
      </c>
      <c r="AC112" s="83">
        <f>'Bureau de vote'!AE205</f>
        <v>0</v>
      </c>
      <c r="AD112" s="83">
        <f>'Bureau de vote'!AF205</f>
        <v>0</v>
      </c>
      <c r="AE112" s="23">
        <f>'Bureau de vote'!AG205</f>
        <v>21</v>
      </c>
      <c r="AF112" s="90">
        <f>'Bureau de vote'!AH205</f>
        <v>0</v>
      </c>
    </row>
    <row r="113" spans="1:32" x14ac:dyDescent="0.15">
      <c r="A113" s="23" t="str">
        <f>'Bureau de vote'!C206</f>
        <v>Mataiva</v>
      </c>
      <c r="B113" s="83">
        <f>'Bureau de vote'!D206</f>
        <v>4</v>
      </c>
      <c r="C113" s="83">
        <f>'Bureau de vote'!E206</f>
        <v>227</v>
      </c>
      <c r="D113" s="83">
        <f>'Bureau de vote'!F206</f>
        <v>102</v>
      </c>
      <c r="E113" s="83">
        <f>'Bureau de vote'!G206</f>
        <v>125</v>
      </c>
      <c r="F113" s="192">
        <f>'Bureau de vote'!H206</f>
        <v>55.07</v>
      </c>
      <c r="G113" s="83">
        <f>'Bureau de vote'!I206</f>
        <v>0</v>
      </c>
      <c r="H113" s="192">
        <f>'Bureau de vote'!J206</f>
        <v>0</v>
      </c>
      <c r="I113" s="83">
        <f>'Bureau de vote'!K206</f>
        <v>4</v>
      </c>
      <c r="J113" s="83">
        <f>'Bureau de vote'!L206</f>
        <v>121</v>
      </c>
      <c r="K113" s="23">
        <f>'Bureau de vote'!M206</f>
        <v>2</v>
      </c>
      <c r="L113" s="90">
        <f>'Bureau de vote'!N206</f>
        <v>0</v>
      </c>
      <c r="M113" s="83">
        <f>'Bureau de vote'!O206</f>
        <v>78</v>
      </c>
      <c r="N113" s="83">
        <f>'Bureau de vote'!P206</f>
        <v>0</v>
      </c>
      <c r="O113" s="23">
        <f>'Bureau de vote'!Q206</f>
        <v>5</v>
      </c>
      <c r="P113" s="90">
        <f>'Bureau de vote'!R206</f>
        <v>0</v>
      </c>
      <c r="Q113" s="83">
        <f>'Bureau de vote'!S206</f>
        <v>1</v>
      </c>
      <c r="R113" s="83">
        <f>'Bureau de vote'!T206</f>
        <v>0</v>
      </c>
      <c r="S113" s="23">
        <f>'Bureau de vote'!U206</f>
        <v>4</v>
      </c>
      <c r="T113" s="90">
        <f>'Bureau de vote'!V206</f>
        <v>0</v>
      </c>
      <c r="U113" s="83">
        <f>'Bureau de vote'!W206</f>
        <v>0</v>
      </c>
      <c r="V113" s="83">
        <f>'Bureau de vote'!X206</f>
        <v>0</v>
      </c>
      <c r="W113" s="23">
        <f>'Bureau de vote'!Y206</f>
        <v>0</v>
      </c>
      <c r="X113" s="90">
        <f>'Bureau de vote'!Z206</f>
        <v>0</v>
      </c>
      <c r="Y113" s="83">
        <f>'Bureau de vote'!AA206</f>
        <v>0</v>
      </c>
      <c r="Z113" s="83">
        <f>'Bureau de vote'!AB206</f>
        <v>0</v>
      </c>
      <c r="AA113" s="23">
        <f>'Bureau de vote'!AC206</f>
        <v>3</v>
      </c>
      <c r="AB113" s="90">
        <f>'Bureau de vote'!AD206</f>
        <v>0</v>
      </c>
      <c r="AC113" s="83">
        <f>'Bureau de vote'!AE206</f>
        <v>0</v>
      </c>
      <c r="AD113" s="83">
        <f>'Bureau de vote'!AF206</f>
        <v>0</v>
      </c>
      <c r="AE113" s="23">
        <f>'Bureau de vote'!AG206</f>
        <v>28</v>
      </c>
      <c r="AF113" s="90">
        <f>'Bureau de vote'!AH206</f>
        <v>0</v>
      </c>
    </row>
    <row r="114" spans="1:32" x14ac:dyDescent="0.15">
      <c r="A114" s="23" t="str">
        <f>'Bureau de vote'!C207</f>
        <v>Tikehau</v>
      </c>
      <c r="B114" s="83">
        <f>'Bureau de vote'!D207</f>
        <v>5</v>
      </c>
      <c r="C114" s="83">
        <f>'Bureau de vote'!E207</f>
        <v>463</v>
      </c>
      <c r="D114" s="83">
        <f>'Bureau de vote'!F207</f>
        <v>260</v>
      </c>
      <c r="E114" s="83">
        <f>'Bureau de vote'!G207</f>
        <v>203</v>
      </c>
      <c r="F114" s="192">
        <f>'Bureau de vote'!H207</f>
        <v>43.84</v>
      </c>
      <c r="G114" s="83">
        <f>'Bureau de vote'!I207</f>
        <v>2</v>
      </c>
      <c r="H114" s="192">
        <f>'Bureau de vote'!J207</f>
        <v>0</v>
      </c>
      <c r="I114" s="83">
        <f>'Bureau de vote'!K207</f>
        <v>8</v>
      </c>
      <c r="J114" s="83">
        <f>'Bureau de vote'!L207</f>
        <v>193</v>
      </c>
      <c r="K114" s="23">
        <f>'Bureau de vote'!M207</f>
        <v>6</v>
      </c>
      <c r="L114" s="90">
        <f>'Bureau de vote'!N207</f>
        <v>0</v>
      </c>
      <c r="M114" s="83">
        <f>'Bureau de vote'!O207</f>
        <v>57</v>
      </c>
      <c r="N114" s="83">
        <f>'Bureau de vote'!P207</f>
        <v>0</v>
      </c>
      <c r="O114" s="23">
        <f>'Bureau de vote'!Q207</f>
        <v>17</v>
      </c>
      <c r="P114" s="90">
        <f>'Bureau de vote'!R207</f>
        <v>0</v>
      </c>
      <c r="Q114" s="83">
        <f>'Bureau de vote'!S207</f>
        <v>6</v>
      </c>
      <c r="R114" s="83">
        <f>'Bureau de vote'!T207</f>
        <v>0</v>
      </c>
      <c r="S114" s="23">
        <f>'Bureau de vote'!U207</f>
        <v>0</v>
      </c>
      <c r="T114" s="90">
        <f>'Bureau de vote'!V207</f>
        <v>0</v>
      </c>
      <c r="U114" s="83">
        <f>'Bureau de vote'!W207</f>
        <v>1</v>
      </c>
      <c r="V114" s="83">
        <f>'Bureau de vote'!X207</f>
        <v>0</v>
      </c>
      <c r="W114" s="23">
        <f>'Bureau de vote'!Y207</f>
        <v>1</v>
      </c>
      <c r="X114" s="90">
        <f>'Bureau de vote'!Z207</f>
        <v>0</v>
      </c>
      <c r="Y114" s="83">
        <f>'Bureau de vote'!AA207</f>
        <v>2</v>
      </c>
      <c r="Z114" s="83">
        <f>'Bureau de vote'!AB207</f>
        <v>0</v>
      </c>
      <c r="AA114" s="23">
        <f>'Bureau de vote'!AC207</f>
        <v>3</v>
      </c>
      <c r="AB114" s="90">
        <f>'Bureau de vote'!AD207</f>
        <v>0</v>
      </c>
      <c r="AC114" s="83">
        <f>'Bureau de vote'!AE207</f>
        <v>2</v>
      </c>
      <c r="AD114" s="83">
        <f>'Bureau de vote'!AF207</f>
        <v>0</v>
      </c>
      <c r="AE114" s="23">
        <f>'Bureau de vote'!AG207</f>
        <v>98</v>
      </c>
      <c r="AF114" s="90">
        <f>'Bureau de vote'!AH207</f>
        <v>0</v>
      </c>
    </row>
    <row r="115" spans="1:32" x14ac:dyDescent="0.15">
      <c r="A115" s="172" t="str">
        <f>'Bureau de vote'!C210</f>
        <v>REAO</v>
      </c>
      <c r="B115" s="168"/>
      <c r="C115" s="168">
        <f>'Bureau de vote'!E210</f>
        <v>487</v>
      </c>
      <c r="D115" s="168">
        <f>'Bureau de vote'!F210</f>
        <v>210</v>
      </c>
      <c r="E115" s="168">
        <f>'Bureau de vote'!G210</f>
        <v>277</v>
      </c>
      <c r="F115" s="173">
        <f>'Bureau de vote'!H210</f>
        <v>0.56878850102669409</v>
      </c>
      <c r="G115" s="168">
        <f>'Bureau de vote'!I210</f>
        <v>16</v>
      </c>
      <c r="H115" s="173">
        <f>'Bureau de vote'!J210</f>
        <v>3.2854209445585217E-2</v>
      </c>
      <c r="I115" s="168">
        <f>'Bureau de vote'!K210</f>
        <v>3</v>
      </c>
      <c r="J115" s="168">
        <f>'Bureau de vote'!L210</f>
        <v>258</v>
      </c>
      <c r="K115" s="172">
        <f>'Bureau de vote'!M210</f>
        <v>3</v>
      </c>
      <c r="L115" s="193">
        <f>'Bureau de vote'!N210</f>
        <v>1.1627906976744186E-2</v>
      </c>
      <c r="M115" s="168">
        <f>'Bureau de vote'!O210</f>
        <v>149</v>
      </c>
      <c r="N115" s="173">
        <f>'Bureau de vote'!P210</f>
        <v>0.57751937984496127</v>
      </c>
      <c r="O115" s="172">
        <f>'Bureau de vote'!Q210</f>
        <v>5</v>
      </c>
      <c r="P115" s="193">
        <f>'Bureau de vote'!R210</f>
        <v>1.937984496124031E-2</v>
      </c>
      <c r="Q115" s="168">
        <f>'Bureau de vote'!S210</f>
        <v>0</v>
      </c>
      <c r="R115" s="173">
        <f>'Bureau de vote'!T210</f>
        <v>0</v>
      </c>
      <c r="S115" s="172">
        <f>'Bureau de vote'!U210</f>
        <v>3</v>
      </c>
      <c r="T115" s="193">
        <f>'Bureau de vote'!V210</f>
        <v>1.1627906976744186E-2</v>
      </c>
      <c r="U115" s="168">
        <f>'Bureau de vote'!W210</f>
        <v>5</v>
      </c>
      <c r="V115" s="173">
        <f>'Bureau de vote'!X210</f>
        <v>1.937984496124031E-2</v>
      </c>
      <c r="W115" s="172">
        <f>'Bureau de vote'!Y210</f>
        <v>3</v>
      </c>
      <c r="X115" s="193">
        <f>'Bureau de vote'!Z210</f>
        <v>1.1627906976744186E-2</v>
      </c>
      <c r="Y115" s="168">
        <f>'Bureau de vote'!AA210</f>
        <v>0</v>
      </c>
      <c r="Z115" s="173">
        <f>'Bureau de vote'!AB210</f>
        <v>0</v>
      </c>
      <c r="AA115" s="172">
        <f>'Bureau de vote'!AC210</f>
        <v>3</v>
      </c>
      <c r="AB115" s="193">
        <f>'Bureau de vote'!AD210</f>
        <v>1.1627906976744186E-2</v>
      </c>
      <c r="AC115" s="168">
        <f>'Bureau de vote'!AE210</f>
        <v>18</v>
      </c>
      <c r="AD115" s="173">
        <f>'Bureau de vote'!AF210</f>
        <v>6.9767441860465115E-2</v>
      </c>
      <c r="AE115" s="172">
        <f>'Bureau de vote'!AG210</f>
        <v>69</v>
      </c>
      <c r="AF115" s="193">
        <f>'Bureau de vote'!AH210</f>
        <v>0.26744186046511625</v>
      </c>
    </row>
    <row r="116" spans="1:32" x14ac:dyDescent="0.15">
      <c r="A116" s="23" t="str">
        <f>'Bureau de vote'!C211</f>
        <v>Reao</v>
      </c>
      <c r="B116" s="83">
        <f>'Bureau de vote'!D211</f>
        <v>1</v>
      </c>
      <c r="C116" s="83">
        <f>'Bureau de vote'!E211</f>
        <v>313</v>
      </c>
      <c r="D116" s="83">
        <f>'Bureau de vote'!F211</f>
        <v>143</v>
      </c>
      <c r="E116" s="83">
        <f>'Bureau de vote'!G211</f>
        <v>170</v>
      </c>
      <c r="F116" s="192">
        <f>'Bureau de vote'!H211</f>
        <v>54.31</v>
      </c>
      <c r="G116" s="83">
        <f>'Bureau de vote'!I211</f>
        <v>8</v>
      </c>
      <c r="H116" s="192">
        <f>'Bureau de vote'!J211</f>
        <v>0</v>
      </c>
      <c r="I116" s="83">
        <f>'Bureau de vote'!K211</f>
        <v>3</v>
      </c>
      <c r="J116" s="83">
        <f>'Bureau de vote'!L211</f>
        <v>159</v>
      </c>
      <c r="K116" s="23">
        <f>'Bureau de vote'!M211</f>
        <v>2</v>
      </c>
      <c r="L116" s="90">
        <f>'Bureau de vote'!N211</f>
        <v>0</v>
      </c>
      <c r="M116" s="83">
        <f>'Bureau de vote'!O211</f>
        <v>109</v>
      </c>
      <c r="N116" s="83">
        <f>'Bureau de vote'!P211</f>
        <v>0</v>
      </c>
      <c r="O116" s="23">
        <f>'Bureau de vote'!Q211</f>
        <v>3</v>
      </c>
      <c r="P116" s="90">
        <f>'Bureau de vote'!R211</f>
        <v>0</v>
      </c>
      <c r="Q116" s="83">
        <f>'Bureau de vote'!S211</f>
        <v>0</v>
      </c>
      <c r="R116" s="83">
        <f>'Bureau de vote'!T211</f>
        <v>0</v>
      </c>
      <c r="S116" s="23">
        <f>'Bureau de vote'!U211</f>
        <v>3</v>
      </c>
      <c r="T116" s="90">
        <f>'Bureau de vote'!V211</f>
        <v>0</v>
      </c>
      <c r="U116" s="83">
        <f>'Bureau de vote'!W211</f>
        <v>4</v>
      </c>
      <c r="V116" s="83">
        <f>'Bureau de vote'!X211</f>
        <v>0</v>
      </c>
      <c r="W116" s="23">
        <f>'Bureau de vote'!Y211</f>
        <v>2</v>
      </c>
      <c r="X116" s="90">
        <f>'Bureau de vote'!Z211</f>
        <v>0</v>
      </c>
      <c r="Y116" s="83">
        <f>'Bureau de vote'!AA211</f>
        <v>0</v>
      </c>
      <c r="Z116" s="83">
        <f>'Bureau de vote'!AB211</f>
        <v>0</v>
      </c>
      <c r="AA116" s="23">
        <f>'Bureau de vote'!AC211</f>
        <v>3</v>
      </c>
      <c r="AB116" s="90">
        <f>'Bureau de vote'!AD211</f>
        <v>0</v>
      </c>
      <c r="AC116" s="83">
        <f>'Bureau de vote'!AE211</f>
        <v>5</v>
      </c>
      <c r="AD116" s="83">
        <f>'Bureau de vote'!AF211</f>
        <v>0</v>
      </c>
      <c r="AE116" s="23">
        <f>'Bureau de vote'!AG211</f>
        <v>28</v>
      </c>
      <c r="AF116" s="90">
        <f>'Bureau de vote'!AH211</f>
        <v>0</v>
      </c>
    </row>
    <row r="117" spans="1:32" x14ac:dyDescent="0.15">
      <c r="A117" s="23" t="str">
        <f>'Bureau de vote'!C212</f>
        <v>Pukarua</v>
      </c>
      <c r="B117" s="83">
        <f>'Bureau de vote'!D212</f>
        <v>2</v>
      </c>
      <c r="C117" s="83">
        <f>'Bureau de vote'!E212</f>
        <v>174</v>
      </c>
      <c r="D117" s="83">
        <f>'Bureau de vote'!F212</f>
        <v>67</v>
      </c>
      <c r="E117" s="83">
        <f>'Bureau de vote'!G212</f>
        <v>107</v>
      </c>
      <c r="F117" s="192">
        <f>'Bureau de vote'!H212</f>
        <v>61.49</v>
      </c>
      <c r="G117" s="83">
        <f>'Bureau de vote'!I212</f>
        <v>8</v>
      </c>
      <c r="H117" s="192">
        <f>'Bureau de vote'!J212</f>
        <v>0</v>
      </c>
      <c r="I117" s="83">
        <f>'Bureau de vote'!K212</f>
        <v>0</v>
      </c>
      <c r="J117" s="83">
        <f>'Bureau de vote'!L212</f>
        <v>99</v>
      </c>
      <c r="K117" s="23">
        <f>'Bureau de vote'!M212</f>
        <v>1</v>
      </c>
      <c r="L117" s="90">
        <f>'Bureau de vote'!N212</f>
        <v>0</v>
      </c>
      <c r="M117" s="83">
        <f>'Bureau de vote'!O212</f>
        <v>40</v>
      </c>
      <c r="N117" s="83">
        <f>'Bureau de vote'!P212</f>
        <v>0</v>
      </c>
      <c r="O117" s="23">
        <f>'Bureau de vote'!Q212</f>
        <v>2</v>
      </c>
      <c r="P117" s="90">
        <f>'Bureau de vote'!R212</f>
        <v>0</v>
      </c>
      <c r="Q117" s="83">
        <f>'Bureau de vote'!S212</f>
        <v>0</v>
      </c>
      <c r="R117" s="83">
        <f>'Bureau de vote'!T212</f>
        <v>0</v>
      </c>
      <c r="S117" s="23">
        <f>'Bureau de vote'!U212</f>
        <v>0</v>
      </c>
      <c r="T117" s="90">
        <f>'Bureau de vote'!V212</f>
        <v>0</v>
      </c>
      <c r="U117" s="83">
        <f>'Bureau de vote'!W212</f>
        <v>1</v>
      </c>
      <c r="V117" s="83">
        <f>'Bureau de vote'!X212</f>
        <v>0</v>
      </c>
      <c r="W117" s="23">
        <f>'Bureau de vote'!Y212</f>
        <v>1</v>
      </c>
      <c r="X117" s="90">
        <f>'Bureau de vote'!Z212</f>
        <v>0</v>
      </c>
      <c r="Y117" s="83">
        <f>'Bureau de vote'!AA212</f>
        <v>0</v>
      </c>
      <c r="Z117" s="83">
        <f>'Bureau de vote'!AB212</f>
        <v>0</v>
      </c>
      <c r="AA117" s="23">
        <f>'Bureau de vote'!AC212</f>
        <v>0</v>
      </c>
      <c r="AB117" s="90">
        <f>'Bureau de vote'!AD212</f>
        <v>0</v>
      </c>
      <c r="AC117" s="83">
        <f>'Bureau de vote'!AE212</f>
        <v>13</v>
      </c>
      <c r="AD117" s="83">
        <f>'Bureau de vote'!AF212</f>
        <v>0</v>
      </c>
      <c r="AE117" s="23">
        <f>'Bureau de vote'!AG212</f>
        <v>41</v>
      </c>
      <c r="AF117" s="90">
        <f>'Bureau de vote'!AH212</f>
        <v>0</v>
      </c>
    </row>
    <row r="118" spans="1:32" x14ac:dyDescent="0.15">
      <c r="A118" s="172" t="str">
        <f>'Bureau de vote'!C230</f>
        <v>TAHUATA</v>
      </c>
      <c r="B118" s="168"/>
      <c r="C118" s="168">
        <f>'Bureau de vote'!E230</f>
        <v>602</v>
      </c>
      <c r="D118" s="168">
        <f>'Bureau de vote'!F230</f>
        <v>331</v>
      </c>
      <c r="E118" s="168">
        <f>'Bureau de vote'!G230</f>
        <v>271</v>
      </c>
      <c r="F118" s="173">
        <f>'Bureau de vote'!H230</f>
        <v>0.45016611295681064</v>
      </c>
      <c r="G118" s="168">
        <f>'Bureau de vote'!I230</f>
        <v>0</v>
      </c>
      <c r="H118" s="173">
        <f>'Bureau de vote'!J230</f>
        <v>0</v>
      </c>
      <c r="I118" s="168">
        <f>'Bureau de vote'!K230</f>
        <v>6</v>
      </c>
      <c r="J118" s="168">
        <f>'Bureau de vote'!L230</f>
        <v>265</v>
      </c>
      <c r="K118" s="172">
        <f>'Bureau de vote'!M230</f>
        <v>2</v>
      </c>
      <c r="L118" s="193">
        <f>'Bureau de vote'!N230</f>
        <v>7.5471698113207548E-3</v>
      </c>
      <c r="M118" s="168">
        <f>'Bureau de vote'!O230</f>
        <v>151</v>
      </c>
      <c r="N118" s="173">
        <f>'Bureau de vote'!P230</f>
        <v>0.56981132075471697</v>
      </c>
      <c r="O118" s="172">
        <f>'Bureau de vote'!Q230</f>
        <v>23</v>
      </c>
      <c r="P118" s="193">
        <f>'Bureau de vote'!R230</f>
        <v>8.6792452830188674E-2</v>
      </c>
      <c r="Q118" s="168">
        <f>'Bureau de vote'!S230</f>
        <v>1</v>
      </c>
      <c r="R118" s="173">
        <f>'Bureau de vote'!T230</f>
        <v>3.7735849056603774E-3</v>
      </c>
      <c r="S118" s="172">
        <f>'Bureau de vote'!U230</f>
        <v>3</v>
      </c>
      <c r="T118" s="193">
        <f>'Bureau de vote'!V230</f>
        <v>1.1320754716981131E-2</v>
      </c>
      <c r="U118" s="168">
        <f>'Bureau de vote'!W230</f>
        <v>1</v>
      </c>
      <c r="V118" s="173">
        <f>'Bureau de vote'!X230</f>
        <v>3.7735849056603774E-3</v>
      </c>
      <c r="W118" s="172">
        <f>'Bureau de vote'!Y230</f>
        <v>0</v>
      </c>
      <c r="X118" s="193">
        <f>'Bureau de vote'!Z230</f>
        <v>0</v>
      </c>
      <c r="Y118" s="168">
        <f>'Bureau de vote'!AA230</f>
        <v>1</v>
      </c>
      <c r="Z118" s="173">
        <f>'Bureau de vote'!AB230</f>
        <v>3.7735849056603774E-3</v>
      </c>
      <c r="AA118" s="172">
        <f>'Bureau de vote'!AC230</f>
        <v>6</v>
      </c>
      <c r="AB118" s="193">
        <f>'Bureau de vote'!AD230</f>
        <v>2.2641509433962263E-2</v>
      </c>
      <c r="AC118" s="168">
        <f>'Bureau de vote'!AE230</f>
        <v>1</v>
      </c>
      <c r="AD118" s="173">
        <f>'Bureau de vote'!AF230</f>
        <v>3.7735849056603774E-3</v>
      </c>
      <c r="AE118" s="172">
        <f>'Bureau de vote'!AG230</f>
        <v>76</v>
      </c>
      <c r="AF118" s="193">
        <f>'Bureau de vote'!AH230</f>
        <v>0.28679245283018867</v>
      </c>
    </row>
    <row r="119" spans="1:32" x14ac:dyDescent="0.15">
      <c r="A119" s="23" t="str">
        <f>'Bureau de vote'!C231</f>
        <v>Vaitahu</v>
      </c>
      <c r="B119" s="83">
        <f>'Bureau de vote'!D231</f>
        <v>1</v>
      </c>
      <c r="C119" s="83">
        <f>'Bureau de vote'!E231</f>
        <v>276</v>
      </c>
      <c r="D119" s="83">
        <f>'Bureau de vote'!F231</f>
        <v>179</v>
      </c>
      <c r="E119" s="83">
        <f>'Bureau de vote'!G231</f>
        <v>97</v>
      </c>
      <c r="F119" s="192">
        <f>'Bureau de vote'!H231</f>
        <v>35.14</v>
      </c>
      <c r="G119" s="83">
        <f>'Bureau de vote'!I231</f>
        <v>0</v>
      </c>
      <c r="H119" s="192">
        <f>'Bureau de vote'!J231</f>
        <v>0</v>
      </c>
      <c r="I119" s="83">
        <f>'Bureau de vote'!K231</f>
        <v>3</v>
      </c>
      <c r="J119" s="83">
        <f>'Bureau de vote'!L231</f>
        <v>94</v>
      </c>
      <c r="K119" s="23">
        <f>'Bureau de vote'!M231</f>
        <v>2</v>
      </c>
      <c r="L119" s="90">
        <f>'Bureau de vote'!N231</f>
        <v>0</v>
      </c>
      <c r="M119" s="83">
        <f>'Bureau de vote'!O231</f>
        <v>54</v>
      </c>
      <c r="N119" s="83">
        <f>'Bureau de vote'!P231</f>
        <v>0</v>
      </c>
      <c r="O119" s="23">
        <f>'Bureau de vote'!Q231</f>
        <v>8</v>
      </c>
      <c r="P119" s="90">
        <f>'Bureau de vote'!R231</f>
        <v>0</v>
      </c>
      <c r="Q119" s="83">
        <f>'Bureau de vote'!S231</f>
        <v>0</v>
      </c>
      <c r="R119" s="83">
        <f>'Bureau de vote'!T231</f>
        <v>0</v>
      </c>
      <c r="S119" s="23">
        <f>'Bureau de vote'!U231</f>
        <v>1</v>
      </c>
      <c r="T119" s="90">
        <f>'Bureau de vote'!V231</f>
        <v>0</v>
      </c>
      <c r="U119" s="83">
        <f>'Bureau de vote'!W231</f>
        <v>0</v>
      </c>
      <c r="V119" s="83">
        <f>'Bureau de vote'!X231</f>
        <v>0</v>
      </c>
      <c r="W119" s="23">
        <f>'Bureau de vote'!Y231</f>
        <v>0</v>
      </c>
      <c r="X119" s="90">
        <f>'Bureau de vote'!Z231</f>
        <v>0</v>
      </c>
      <c r="Y119" s="83">
        <f>'Bureau de vote'!AA231</f>
        <v>0</v>
      </c>
      <c r="Z119" s="83">
        <f>'Bureau de vote'!AB231</f>
        <v>0</v>
      </c>
      <c r="AA119" s="23">
        <f>'Bureau de vote'!AC231</f>
        <v>5</v>
      </c>
      <c r="AB119" s="90">
        <f>'Bureau de vote'!AD231</f>
        <v>0</v>
      </c>
      <c r="AC119" s="83">
        <f>'Bureau de vote'!AE231</f>
        <v>1</v>
      </c>
      <c r="AD119" s="83">
        <f>'Bureau de vote'!AF231</f>
        <v>0</v>
      </c>
      <c r="AE119" s="23">
        <f>'Bureau de vote'!AG231</f>
        <v>23</v>
      </c>
      <c r="AF119" s="90">
        <f>'Bureau de vote'!AH231</f>
        <v>0</v>
      </c>
    </row>
    <row r="120" spans="1:32" x14ac:dyDescent="0.15">
      <c r="A120" s="23" t="str">
        <f>'Bureau de vote'!C232</f>
        <v>Motopu</v>
      </c>
      <c r="B120" s="83">
        <f>'Bureau de vote'!D232</f>
        <v>2</v>
      </c>
      <c r="C120" s="83">
        <f>'Bureau de vote'!E232</f>
        <v>121</v>
      </c>
      <c r="D120" s="83">
        <f>'Bureau de vote'!F232</f>
        <v>60</v>
      </c>
      <c r="E120" s="83">
        <f>'Bureau de vote'!G232</f>
        <v>61</v>
      </c>
      <c r="F120" s="192">
        <f>'Bureau de vote'!H232</f>
        <v>50.41</v>
      </c>
      <c r="G120" s="83">
        <f>'Bureau de vote'!I232</f>
        <v>0</v>
      </c>
      <c r="H120" s="192">
        <f>'Bureau de vote'!J232</f>
        <v>0</v>
      </c>
      <c r="I120" s="83">
        <f>'Bureau de vote'!K232</f>
        <v>0</v>
      </c>
      <c r="J120" s="83">
        <f>'Bureau de vote'!L232</f>
        <v>61</v>
      </c>
      <c r="K120" s="23">
        <f>'Bureau de vote'!M232</f>
        <v>0</v>
      </c>
      <c r="L120" s="90">
        <f>'Bureau de vote'!N232</f>
        <v>0</v>
      </c>
      <c r="M120" s="83">
        <f>'Bureau de vote'!O232</f>
        <v>23</v>
      </c>
      <c r="N120" s="83">
        <f>'Bureau de vote'!P232</f>
        <v>0</v>
      </c>
      <c r="O120" s="23">
        <f>'Bureau de vote'!Q232</f>
        <v>8</v>
      </c>
      <c r="P120" s="90">
        <f>'Bureau de vote'!R232</f>
        <v>0</v>
      </c>
      <c r="Q120" s="83">
        <f>'Bureau de vote'!S232</f>
        <v>0</v>
      </c>
      <c r="R120" s="83">
        <f>'Bureau de vote'!T232</f>
        <v>0</v>
      </c>
      <c r="S120" s="23">
        <f>'Bureau de vote'!U232</f>
        <v>0</v>
      </c>
      <c r="T120" s="90">
        <f>'Bureau de vote'!V232</f>
        <v>0</v>
      </c>
      <c r="U120" s="83">
        <f>'Bureau de vote'!W232</f>
        <v>0</v>
      </c>
      <c r="V120" s="83">
        <f>'Bureau de vote'!X232</f>
        <v>0</v>
      </c>
      <c r="W120" s="23">
        <f>'Bureau de vote'!Y232</f>
        <v>0</v>
      </c>
      <c r="X120" s="90">
        <f>'Bureau de vote'!Z232</f>
        <v>0</v>
      </c>
      <c r="Y120" s="83">
        <f>'Bureau de vote'!AA232</f>
        <v>1</v>
      </c>
      <c r="Z120" s="83">
        <f>'Bureau de vote'!AB232</f>
        <v>0</v>
      </c>
      <c r="AA120" s="23">
        <f>'Bureau de vote'!AC232</f>
        <v>0</v>
      </c>
      <c r="AB120" s="90">
        <f>'Bureau de vote'!AD232</f>
        <v>0</v>
      </c>
      <c r="AC120" s="83">
        <f>'Bureau de vote'!AE232</f>
        <v>0</v>
      </c>
      <c r="AD120" s="83">
        <f>'Bureau de vote'!AF232</f>
        <v>0</v>
      </c>
      <c r="AE120" s="23">
        <f>'Bureau de vote'!AG232</f>
        <v>29</v>
      </c>
      <c r="AF120" s="90">
        <f>'Bureau de vote'!AH232</f>
        <v>0</v>
      </c>
    </row>
    <row r="121" spans="1:32" x14ac:dyDescent="0.15">
      <c r="A121" s="23" t="str">
        <f>'Bureau de vote'!C233</f>
        <v>Hanatetena</v>
      </c>
      <c r="B121" s="83">
        <f>'Bureau de vote'!D233</f>
        <v>3</v>
      </c>
      <c r="C121" s="83">
        <f>'Bureau de vote'!E233</f>
        <v>115</v>
      </c>
      <c r="D121" s="83">
        <f>'Bureau de vote'!F233</f>
        <v>52</v>
      </c>
      <c r="E121" s="83">
        <f>'Bureau de vote'!G233</f>
        <v>63</v>
      </c>
      <c r="F121" s="192">
        <f>'Bureau de vote'!H233</f>
        <v>54.78</v>
      </c>
      <c r="G121" s="83">
        <f>'Bureau de vote'!I233</f>
        <v>0</v>
      </c>
      <c r="H121" s="192">
        <f>'Bureau de vote'!J233</f>
        <v>0</v>
      </c>
      <c r="I121" s="83">
        <f>'Bureau de vote'!K233</f>
        <v>1</v>
      </c>
      <c r="J121" s="83">
        <f>'Bureau de vote'!L233</f>
        <v>62</v>
      </c>
      <c r="K121" s="23">
        <f>'Bureau de vote'!M233</f>
        <v>0</v>
      </c>
      <c r="L121" s="90">
        <f>'Bureau de vote'!N233</f>
        <v>0</v>
      </c>
      <c r="M121" s="83">
        <f>'Bureau de vote'!O233</f>
        <v>38</v>
      </c>
      <c r="N121" s="83">
        <f>'Bureau de vote'!P233</f>
        <v>0</v>
      </c>
      <c r="O121" s="23">
        <f>'Bureau de vote'!Q233</f>
        <v>2</v>
      </c>
      <c r="P121" s="90">
        <f>'Bureau de vote'!R233</f>
        <v>0</v>
      </c>
      <c r="Q121" s="83">
        <f>'Bureau de vote'!S233</f>
        <v>0</v>
      </c>
      <c r="R121" s="83">
        <f>'Bureau de vote'!T233</f>
        <v>0</v>
      </c>
      <c r="S121" s="23">
        <f>'Bureau de vote'!U233</f>
        <v>2</v>
      </c>
      <c r="T121" s="90">
        <f>'Bureau de vote'!V233</f>
        <v>0</v>
      </c>
      <c r="U121" s="83">
        <f>'Bureau de vote'!W233</f>
        <v>0</v>
      </c>
      <c r="V121" s="83">
        <f>'Bureau de vote'!X233</f>
        <v>0</v>
      </c>
      <c r="W121" s="23">
        <f>'Bureau de vote'!Y233</f>
        <v>0</v>
      </c>
      <c r="X121" s="90">
        <f>'Bureau de vote'!Z233</f>
        <v>0</v>
      </c>
      <c r="Y121" s="83">
        <f>'Bureau de vote'!AA233</f>
        <v>0</v>
      </c>
      <c r="Z121" s="83">
        <f>'Bureau de vote'!AB233</f>
        <v>0</v>
      </c>
      <c r="AA121" s="23">
        <f>'Bureau de vote'!AC233</f>
        <v>1</v>
      </c>
      <c r="AB121" s="90">
        <f>'Bureau de vote'!AD233</f>
        <v>0</v>
      </c>
      <c r="AC121" s="83">
        <f>'Bureau de vote'!AE233</f>
        <v>0</v>
      </c>
      <c r="AD121" s="83">
        <f>'Bureau de vote'!AF233</f>
        <v>0</v>
      </c>
      <c r="AE121" s="23">
        <f>'Bureau de vote'!AG233</f>
        <v>19</v>
      </c>
      <c r="AF121" s="90">
        <f>'Bureau de vote'!AH233</f>
        <v>0</v>
      </c>
    </row>
    <row r="122" spans="1:32" x14ac:dyDescent="0.15">
      <c r="A122" s="23" t="str">
        <f>'Bureau de vote'!C234</f>
        <v>Hapatoni</v>
      </c>
      <c r="B122" s="83">
        <f>'Bureau de vote'!D234</f>
        <v>4</v>
      </c>
      <c r="C122" s="83">
        <f>'Bureau de vote'!E234</f>
        <v>90</v>
      </c>
      <c r="D122" s="83">
        <f>'Bureau de vote'!F234</f>
        <v>40</v>
      </c>
      <c r="E122" s="83">
        <f>'Bureau de vote'!G234</f>
        <v>50</v>
      </c>
      <c r="F122" s="192">
        <f>'Bureau de vote'!H234</f>
        <v>55.56</v>
      </c>
      <c r="G122" s="83">
        <f>'Bureau de vote'!I234</f>
        <v>0</v>
      </c>
      <c r="H122" s="192">
        <f>'Bureau de vote'!J234</f>
        <v>0</v>
      </c>
      <c r="I122" s="83">
        <f>'Bureau de vote'!K234</f>
        <v>2</v>
      </c>
      <c r="J122" s="83">
        <f>'Bureau de vote'!L234</f>
        <v>48</v>
      </c>
      <c r="K122" s="23">
        <f>'Bureau de vote'!M234</f>
        <v>0</v>
      </c>
      <c r="L122" s="90">
        <f>'Bureau de vote'!N234</f>
        <v>0</v>
      </c>
      <c r="M122" s="83">
        <f>'Bureau de vote'!O234</f>
        <v>36</v>
      </c>
      <c r="N122" s="83">
        <f>'Bureau de vote'!P234</f>
        <v>0</v>
      </c>
      <c r="O122" s="23">
        <f>'Bureau de vote'!Q234</f>
        <v>5</v>
      </c>
      <c r="P122" s="90">
        <f>'Bureau de vote'!R234</f>
        <v>0</v>
      </c>
      <c r="Q122" s="83">
        <f>'Bureau de vote'!S234</f>
        <v>1</v>
      </c>
      <c r="R122" s="83">
        <f>'Bureau de vote'!T234</f>
        <v>0</v>
      </c>
      <c r="S122" s="23">
        <f>'Bureau de vote'!U234</f>
        <v>0</v>
      </c>
      <c r="T122" s="90">
        <f>'Bureau de vote'!V234</f>
        <v>0</v>
      </c>
      <c r="U122" s="83">
        <f>'Bureau de vote'!W234</f>
        <v>1</v>
      </c>
      <c r="V122" s="83">
        <f>'Bureau de vote'!X234</f>
        <v>0</v>
      </c>
      <c r="W122" s="23">
        <f>'Bureau de vote'!Y234</f>
        <v>0</v>
      </c>
      <c r="X122" s="90">
        <f>'Bureau de vote'!Z234</f>
        <v>0</v>
      </c>
      <c r="Y122" s="83">
        <f>'Bureau de vote'!AA234</f>
        <v>0</v>
      </c>
      <c r="Z122" s="83">
        <f>'Bureau de vote'!AB234</f>
        <v>0</v>
      </c>
      <c r="AA122" s="23">
        <f>'Bureau de vote'!AC234</f>
        <v>0</v>
      </c>
      <c r="AB122" s="90">
        <f>'Bureau de vote'!AD234</f>
        <v>0</v>
      </c>
      <c r="AC122" s="83">
        <f>'Bureau de vote'!AE234</f>
        <v>0</v>
      </c>
      <c r="AD122" s="83">
        <f>'Bureau de vote'!AF234</f>
        <v>0</v>
      </c>
      <c r="AE122" s="23">
        <f>'Bureau de vote'!AG234</f>
        <v>5</v>
      </c>
      <c r="AF122" s="90">
        <f>'Bureau de vote'!AH234</f>
        <v>0</v>
      </c>
    </row>
    <row r="123" spans="1:32" x14ac:dyDescent="0.15">
      <c r="A123" s="172" t="str">
        <f>'Bureau de vote'!C248</f>
        <v>TAKAROA</v>
      </c>
      <c r="B123" s="168"/>
      <c r="C123" s="168">
        <f>'Bureau de vote'!E248</f>
        <v>1297</v>
      </c>
      <c r="D123" s="168">
        <f>'Bureau de vote'!F248</f>
        <v>604</v>
      </c>
      <c r="E123" s="168">
        <f>'Bureau de vote'!G248</f>
        <v>693</v>
      </c>
      <c r="F123" s="173">
        <f>'Bureau de vote'!H248</f>
        <v>0.53430994602929838</v>
      </c>
      <c r="G123" s="168">
        <f>'Bureau de vote'!I248</f>
        <v>27</v>
      </c>
      <c r="H123" s="173">
        <f>'Bureau de vote'!J248</f>
        <v>2.081727062451812E-2</v>
      </c>
      <c r="I123" s="168">
        <f>'Bureau de vote'!K248</f>
        <v>10</v>
      </c>
      <c r="J123" s="168">
        <f>'Bureau de vote'!L248</f>
        <v>656</v>
      </c>
      <c r="K123" s="172">
        <f>'Bureau de vote'!M248</f>
        <v>10</v>
      </c>
      <c r="L123" s="193">
        <f>'Bureau de vote'!N248</f>
        <v>1.524390243902439E-2</v>
      </c>
      <c r="M123" s="168">
        <f>'Bureau de vote'!O248</f>
        <v>190</v>
      </c>
      <c r="N123" s="173">
        <f>'Bureau de vote'!P248</f>
        <v>0.28963414634146339</v>
      </c>
      <c r="O123" s="172">
        <f>'Bureau de vote'!Q248</f>
        <v>29</v>
      </c>
      <c r="P123" s="193">
        <f>'Bureau de vote'!R248</f>
        <v>4.4207317073170729E-2</v>
      </c>
      <c r="Q123" s="168">
        <f>'Bureau de vote'!S248</f>
        <v>8</v>
      </c>
      <c r="R123" s="173">
        <f>'Bureau de vote'!T248</f>
        <v>1.2195121951219513E-2</v>
      </c>
      <c r="S123" s="172">
        <f>'Bureau de vote'!U248</f>
        <v>3</v>
      </c>
      <c r="T123" s="193">
        <f>'Bureau de vote'!V248</f>
        <v>4.5731707317073168E-3</v>
      </c>
      <c r="U123" s="168">
        <f>'Bureau de vote'!W248</f>
        <v>2</v>
      </c>
      <c r="V123" s="173">
        <f>'Bureau de vote'!X248</f>
        <v>3.0487804878048782E-3</v>
      </c>
      <c r="W123" s="172">
        <f>'Bureau de vote'!Y248</f>
        <v>0</v>
      </c>
      <c r="X123" s="193">
        <f>'Bureau de vote'!Z248</f>
        <v>0</v>
      </c>
      <c r="Y123" s="168">
        <f>'Bureau de vote'!AA248</f>
        <v>6</v>
      </c>
      <c r="Z123" s="173">
        <f>'Bureau de vote'!AB248</f>
        <v>9.1463414634146336E-3</v>
      </c>
      <c r="AA123" s="172">
        <f>'Bureau de vote'!AC248</f>
        <v>32</v>
      </c>
      <c r="AB123" s="193">
        <f>'Bureau de vote'!AD248</f>
        <v>4.878048780487805E-2</v>
      </c>
      <c r="AC123" s="168">
        <f>'Bureau de vote'!AE248</f>
        <v>1</v>
      </c>
      <c r="AD123" s="173">
        <f>'Bureau de vote'!AF248</f>
        <v>1.5243902439024391E-3</v>
      </c>
      <c r="AE123" s="172">
        <f>'Bureau de vote'!AG248</f>
        <v>375</v>
      </c>
      <c r="AF123" s="193">
        <f>'Bureau de vote'!AH248</f>
        <v>0.57164634146341464</v>
      </c>
    </row>
    <row r="124" spans="1:32" x14ac:dyDescent="0.15">
      <c r="A124" s="23" t="str">
        <f>'Bureau de vote'!C249</f>
        <v>Takaroa</v>
      </c>
      <c r="B124" s="83">
        <f>'Bureau de vote'!D249</f>
        <v>1</v>
      </c>
      <c r="C124" s="83">
        <f>'Bureau de vote'!E249</f>
        <v>829</v>
      </c>
      <c r="D124" s="83">
        <f>'Bureau de vote'!F249</f>
        <v>386</v>
      </c>
      <c r="E124" s="83">
        <f>'Bureau de vote'!G249</f>
        <v>443</v>
      </c>
      <c r="F124" s="192">
        <f>'Bureau de vote'!H249</f>
        <v>53.43</v>
      </c>
      <c r="G124" s="83">
        <f>'Bureau de vote'!I249</f>
        <v>14</v>
      </c>
      <c r="H124" s="192">
        <f>'Bureau de vote'!J249</f>
        <v>0</v>
      </c>
      <c r="I124" s="83">
        <f>'Bureau de vote'!K249</f>
        <v>4</v>
      </c>
      <c r="J124" s="83">
        <f>'Bureau de vote'!L249</f>
        <v>425</v>
      </c>
      <c r="K124" s="23">
        <f>'Bureau de vote'!M249</f>
        <v>6</v>
      </c>
      <c r="L124" s="90">
        <f>'Bureau de vote'!N249</f>
        <v>0</v>
      </c>
      <c r="M124" s="83">
        <f>'Bureau de vote'!O249</f>
        <v>166</v>
      </c>
      <c r="N124" s="83">
        <f>'Bureau de vote'!P249</f>
        <v>0</v>
      </c>
      <c r="O124" s="23">
        <f>'Bureau de vote'!Q249</f>
        <v>9</v>
      </c>
      <c r="P124" s="90">
        <f>'Bureau de vote'!R249</f>
        <v>0</v>
      </c>
      <c r="Q124" s="83">
        <f>'Bureau de vote'!S249</f>
        <v>2</v>
      </c>
      <c r="R124" s="83">
        <f>'Bureau de vote'!T249</f>
        <v>0</v>
      </c>
      <c r="S124" s="23">
        <f>'Bureau de vote'!U249</f>
        <v>1</v>
      </c>
      <c r="T124" s="90">
        <f>'Bureau de vote'!V249</f>
        <v>0</v>
      </c>
      <c r="U124" s="83">
        <f>'Bureau de vote'!W249</f>
        <v>1</v>
      </c>
      <c r="V124" s="83">
        <f>'Bureau de vote'!X249</f>
        <v>0</v>
      </c>
      <c r="W124" s="23">
        <f>'Bureau de vote'!Y249</f>
        <v>0</v>
      </c>
      <c r="X124" s="90">
        <f>'Bureau de vote'!Z249</f>
        <v>0</v>
      </c>
      <c r="Y124" s="83">
        <f>'Bureau de vote'!AA249</f>
        <v>0</v>
      </c>
      <c r="Z124" s="83">
        <f>'Bureau de vote'!AB249</f>
        <v>0</v>
      </c>
      <c r="AA124" s="23">
        <f>'Bureau de vote'!AC249</f>
        <v>4</v>
      </c>
      <c r="AB124" s="90">
        <f>'Bureau de vote'!AD249</f>
        <v>0</v>
      </c>
      <c r="AC124" s="83">
        <f>'Bureau de vote'!AE249</f>
        <v>0</v>
      </c>
      <c r="AD124" s="83">
        <f>'Bureau de vote'!AF249</f>
        <v>0</v>
      </c>
      <c r="AE124" s="23">
        <f>'Bureau de vote'!AG249</f>
        <v>236</v>
      </c>
      <c r="AF124" s="90">
        <f>'Bureau de vote'!AH249</f>
        <v>0</v>
      </c>
    </row>
    <row r="125" spans="1:32" x14ac:dyDescent="0.15">
      <c r="A125" s="23" t="str">
        <f>'Bureau de vote'!C250</f>
        <v>Takapoto</v>
      </c>
      <c r="B125" s="83">
        <f>'Bureau de vote'!D250</f>
        <v>2</v>
      </c>
      <c r="C125" s="83">
        <f>'Bureau de vote'!E250</f>
        <v>468</v>
      </c>
      <c r="D125" s="83">
        <f>'Bureau de vote'!F250</f>
        <v>218</v>
      </c>
      <c r="E125" s="83">
        <f>'Bureau de vote'!G250</f>
        <v>250</v>
      </c>
      <c r="F125" s="192">
        <f>'Bureau de vote'!H250</f>
        <v>53.42</v>
      </c>
      <c r="G125" s="83">
        <f>'Bureau de vote'!I250</f>
        <v>13</v>
      </c>
      <c r="H125" s="192">
        <f>'Bureau de vote'!J250</f>
        <v>0</v>
      </c>
      <c r="I125" s="83">
        <f>'Bureau de vote'!K250</f>
        <v>6</v>
      </c>
      <c r="J125" s="83">
        <f>'Bureau de vote'!L250</f>
        <v>231</v>
      </c>
      <c r="K125" s="23">
        <f>'Bureau de vote'!M250</f>
        <v>4</v>
      </c>
      <c r="L125" s="90">
        <f>'Bureau de vote'!N250</f>
        <v>0</v>
      </c>
      <c r="M125" s="83">
        <f>'Bureau de vote'!O250</f>
        <v>24</v>
      </c>
      <c r="N125" s="83">
        <f>'Bureau de vote'!P250</f>
        <v>0</v>
      </c>
      <c r="O125" s="23">
        <f>'Bureau de vote'!Q250</f>
        <v>20</v>
      </c>
      <c r="P125" s="90">
        <f>'Bureau de vote'!R250</f>
        <v>0</v>
      </c>
      <c r="Q125" s="83">
        <f>'Bureau de vote'!S250</f>
        <v>6</v>
      </c>
      <c r="R125" s="83">
        <f>'Bureau de vote'!T250</f>
        <v>0</v>
      </c>
      <c r="S125" s="23">
        <f>'Bureau de vote'!U250</f>
        <v>2</v>
      </c>
      <c r="T125" s="90">
        <f>'Bureau de vote'!V250</f>
        <v>0</v>
      </c>
      <c r="U125" s="83">
        <f>'Bureau de vote'!W250</f>
        <v>1</v>
      </c>
      <c r="V125" s="83">
        <f>'Bureau de vote'!X250</f>
        <v>0</v>
      </c>
      <c r="W125" s="23">
        <f>'Bureau de vote'!Y250</f>
        <v>0</v>
      </c>
      <c r="X125" s="90">
        <f>'Bureau de vote'!Z250</f>
        <v>0</v>
      </c>
      <c r="Y125" s="83">
        <f>'Bureau de vote'!AA250</f>
        <v>6</v>
      </c>
      <c r="Z125" s="83">
        <f>'Bureau de vote'!AB250</f>
        <v>0</v>
      </c>
      <c r="AA125" s="23">
        <f>'Bureau de vote'!AC250</f>
        <v>28</v>
      </c>
      <c r="AB125" s="90">
        <f>'Bureau de vote'!AD250</f>
        <v>0</v>
      </c>
      <c r="AC125" s="83">
        <f>'Bureau de vote'!AE250</f>
        <v>1</v>
      </c>
      <c r="AD125" s="83">
        <f>'Bureau de vote'!AF250</f>
        <v>0</v>
      </c>
      <c r="AE125" s="23">
        <f>'Bureau de vote'!AG250</f>
        <v>139</v>
      </c>
      <c r="AF125" s="90">
        <f>'Bureau de vote'!AH250</f>
        <v>0</v>
      </c>
    </row>
    <row r="126" spans="1:32" x14ac:dyDescent="0.15">
      <c r="A126" s="172" t="str">
        <f>'Bureau de vote'!C256</f>
        <v>TATAKOTO</v>
      </c>
      <c r="B126" s="168"/>
      <c r="C126" s="168">
        <f>'Bureau de vote'!E256</f>
        <v>205</v>
      </c>
      <c r="D126" s="168">
        <f>'Bureau de vote'!F256</f>
        <v>88</v>
      </c>
      <c r="E126" s="168">
        <f>'Bureau de vote'!G256</f>
        <v>117</v>
      </c>
      <c r="F126" s="173">
        <f>'Bureau de vote'!H256</f>
        <v>0.57073170731707312</v>
      </c>
      <c r="G126" s="168">
        <f>'Bureau de vote'!I256</f>
        <v>1</v>
      </c>
      <c r="H126" s="173">
        <f>'Bureau de vote'!J256</f>
        <v>4.8780487804878049E-3</v>
      </c>
      <c r="I126" s="168">
        <f>'Bureau de vote'!K256</f>
        <v>1</v>
      </c>
      <c r="J126" s="168">
        <f>'Bureau de vote'!L256</f>
        <v>115</v>
      </c>
      <c r="K126" s="172">
        <f>'Bureau de vote'!M256</f>
        <v>2</v>
      </c>
      <c r="L126" s="193">
        <f>'Bureau de vote'!N256</f>
        <v>1.7391304347826087E-2</v>
      </c>
      <c r="M126" s="168">
        <f>'Bureau de vote'!O256</f>
        <v>86</v>
      </c>
      <c r="N126" s="173">
        <f>'Bureau de vote'!P256</f>
        <v>0.74782608695652175</v>
      </c>
      <c r="O126" s="172">
        <f>'Bureau de vote'!Q256</f>
        <v>4</v>
      </c>
      <c r="P126" s="193">
        <f>'Bureau de vote'!R256</f>
        <v>3.4782608695652174E-2</v>
      </c>
      <c r="Q126" s="168">
        <f>'Bureau de vote'!S256</f>
        <v>2</v>
      </c>
      <c r="R126" s="173">
        <f>'Bureau de vote'!T256</f>
        <v>1.7391304347826087E-2</v>
      </c>
      <c r="S126" s="172">
        <f>'Bureau de vote'!U256</f>
        <v>1</v>
      </c>
      <c r="T126" s="193">
        <f>'Bureau de vote'!V256</f>
        <v>8.6956521739130436E-3</v>
      </c>
      <c r="U126" s="168">
        <f>'Bureau de vote'!W256</f>
        <v>3</v>
      </c>
      <c r="V126" s="173">
        <f>'Bureau de vote'!X256</f>
        <v>2.6086956521739129E-2</v>
      </c>
      <c r="W126" s="172">
        <f>'Bureau de vote'!Y256</f>
        <v>0</v>
      </c>
      <c r="X126" s="193">
        <f>'Bureau de vote'!Z256</f>
        <v>0</v>
      </c>
      <c r="Y126" s="168">
        <f>'Bureau de vote'!AA256</f>
        <v>0</v>
      </c>
      <c r="Z126" s="173">
        <f>'Bureau de vote'!AB256</f>
        <v>0</v>
      </c>
      <c r="AA126" s="172">
        <f>'Bureau de vote'!AC256</f>
        <v>5</v>
      </c>
      <c r="AB126" s="193">
        <f>'Bureau de vote'!AD256</f>
        <v>4.3478260869565216E-2</v>
      </c>
      <c r="AC126" s="168">
        <f>'Bureau de vote'!AE256</f>
        <v>0</v>
      </c>
      <c r="AD126" s="173">
        <f>'Bureau de vote'!AF256</f>
        <v>0</v>
      </c>
      <c r="AE126" s="172">
        <f>'Bureau de vote'!AG256</f>
        <v>12</v>
      </c>
      <c r="AF126" s="193">
        <f>'Bureau de vote'!AH256</f>
        <v>0.10434782608695652</v>
      </c>
    </row>
    <row r="127" spans="1:32" x14ac:dyDescent="0.15">
      <c r="A127" s="23" t="str">
        <f>'Bureau de vote'!C257</f>
        <v>Tatakoto</v>
      </c>
      <c r="B127" s="83">
        <f>'Bureau de vote'!D257</f>
        <v>1</v>
      </c>
      <c r="C127" s="83">
        <f>'Bureau de vote'!E257</f>
        <v>205</v>
      </c>
      <c r="D127" s="83">
        <f>'Bureau de vote'!F257</f>
        <v>88</v>
      </c>
      <c r="E127" s="83">
        <f>'Bureau de vote'!G257</f>
        <v>117</v>
      </c>
      <c r="F127" s="192">
        <f>'Bureau de vote'!H257</f>
        <v>57.07</v>
      </c>
      <c r="G127" s="83">
        <f>'Bureau de vote'!I257</f>
        <v>1</v>
      </c>
      <c r="H127" s="192">
        <f>'Bureau de vote'!J257</f>
        <v>0</v>
      </c>
      <c r="I127" s="83">
        <f>'Bureau de vote'!K257</f>
        <v>1</v>
      </c>
      <c r="J127" s="83">
        <f>'Bureau de vote'!L257</f>
        <v>115</v>
      </c>
      <c r="K127" s="23">
        <f>'Bureau de vote'!M257</f>
        <v>2</v>
      </c>
      <c r="L127" s="90">
        <f>'Bureau de vote'!N257</f>
        <v>0</v>
      </c>
      <c r="M127" s="83">
        <f>'Bureau de vote'!O257</f>
        <v>86</v>
      </c>
      <c r="N127" s="83">
        <f>'Bureau de vote'!P257</f>
        <v>0</v>
      </c>
      <c r="O127" s="23">
        <f>'Bureau de vote'!Q257</f>
        <v>4</v>
      </c>
      <c r="P127" s="90">
        <f>'Bureau de vote'!R257</f>
        <v>0</v>
      </c>
      <c r="Q127" s="83">
        <f>'Bureau de vote'!S257</f>
        <v>2</v>
      </c>
      <c r="R127" s="83">
        <f>'Bureau de vote'!T257</f>
        <v>0</v>
      </c>
      <c r="S127" s="23">
        <f>'Bureau de vote'!U257</f>
        <v>1</v>
      </c>
      <c r="T127" s="90">
        <f>'Bureau de vote'!V257</f>
        <v>0</v>
      </c>
      <c r="U127" s="83">
        <f>'Bureau de vote'!W257</f>
        <v>3</v>
      </c>
      <c r="V127" s="83">
        <f>'Bureau de vote'!X257</f>
        <v>0</v>
      </c>
      <c r="W127" s="23">
        <f>'Bureau de vote'!Y257</f>
        <v>0</v>
      </c>
      <c r="X127" s="90">
        <f>'Bureau de vote'!Z257</f>
        <v>0</v>
      </c>
      <c r="Y127" s="83">
        <f>'Bureau de vote'!AA257</f>
        <v>0</v>
      </c>
      <c r="Z127" s="83">
        <f>'Bureau de vote'!AB257</f>
        <v>0</v>
      </c>
      <c r="AA127" s="23">
        <f>'Bureau de vote'!AC257</f>
        <v>5</v>
      </c>
      <c r="AB127" s="90">
        <f>'Bureau de vote'!AD257</f>
        <v>0</v>
      </c>
      <c r="AC127" s="83">
        <f>'Bureau de vote'!AE257</f>
        <v>0</v>
      </c>
      <c r="AD127" s="83">
        <f>'Bureau de vote'!AF257</f>
        <v>0</v>
      </c>
      <c r="AE127" s="23">
        <f>'Bureau de vote'!AG257</f>
        <v>12</v>
      </c>
      <c r="AF127" s="90">
        <f>'Bureau de vote'!AH257</f>
        <v>0</v>
      </c>
    </row>
    <row r="128" spans="1:32" x14ac:dyDescent="0.15">
      <c r="A128" s="172" t="str">
        <f>'Bureau de vote'!C273</f>
        <v>TUREIA</v>
      </c>
      <c r="B128" s="168"/>
      <c r="C128" s="168">
        <f>'Bureau de vote'!E273</f>
        <v>237</v>
      </c>
      <c r="D128" s="168">
        <f>'Bureau de vote'!F273</f>
        <v>147</v>
      </c>
      <c r="E128" s="168">
        <f>'Bureau de vote'!G273</f>
        <v>90</v>
      </c>
      <c r="F128" s="173">
        <f>'Bureau de vote'!H273</f>
        <v>0.379746835443038</v>
      </c>
      <c r="G128" s="168">
        <f>'Bureau de vote'!I273</f>
        <v>4</v>
      </c>
      <c r="H128" s="173">
        <f>'Bureau de vote'!J273</f>
        <v>1.6877637130801686E-2</v>
      </c>
      <c r="I128" s="168">
        <f>'Bureau de vote'!K273</f>
        <v>2</v>
      </c>
      <c r="J128" s="168">
        <f>'Bureau de vote'!L273</f>
        <v>84</v>
      </c>
      <c r="K128" s="172">
        <f>'Bureau de vote'!M273</f>
        <v>1</v>
      </c>
      <c r="L128" s="193">
        <f>'Bureau de vote'!N273</f>
        <v>1.1904761904761904E-2</v>
      </c>
      <c r="M128" s="168">
        <f>'Bureau de vote'!O273</f>
        <v>29</v>
      </c>
      <c r="N128" s="173">
        <f>'Bureau de vote'!P273</f>
        <v>0.34523809523809523</v>
      </c>
      <c r="O128" s="172">
        <f>'Bureau de vote'!Q273</f>
        <v>1</v>
      </c>
      <c r="P128" s="193">
        <f>'Bureau de vote'!R273</f>
        <v>1.1904761904761904E-2</v>
      </c>
      <c r="Q128" s="168">
        <f>'Bureau de vote'!S273</f>
        <v>2</v>
      </c>
      <c r="R128" s="173">
        <f>'Bureau de vote'!T273</f>
        <v>2.3809523809523808E-2</v>
      </c>
      <c r="S128" s="172">
        <f>'Bureau de vote'!U273</f>
        <v>2</v>
      </c>
      <c r="T128" s="193">
        <f>'Bureau de vote'!V273</f>
        <v>2.3809523809523808E-2</v>
      </c>
      <c r="U128" s="168">
        <f>'Bureau de vote'!W273</f>
        <v>0</v>
      </c>
      <c r="V128" s="173">
        <f>'Bureau de vote'!X273</f>
        <v>0</v>
      </c>
      <c r="W128" s="172">
        <f>'Bureau de vote'!Y273</f>
        <v>1</v>
      </c>
      <c r="X128" s="193">
        <f>'Bureau de vote'!Z273</f>
        <v>1.1904761904761904E-2</v>
      </c>
      <c r="Y128" s="168">
        <f>'Bureau de vote'!AA273</f>
        <v>0</v>
      </c>
      <c r="Z128" s="173">
        <f>'Bureau de vote'!AB273</f>
        <v>0</v>
      </c>
      <c r="AA128" s="172">
        <f>'Bureau de vote'!AC273</f>
        <v>5</v>
      </c>
      <c r="AB128" s="193">
        <f>'Bureau de vote'!AD273</f>
        <v>5.9523809523809521E-2</v>
      </c>
      <c r="AC128" s="168">
        <f>'Bureau de vote'!AE273</f>
        <v>0</v>
      </c>
      <c r="AD128" s="173">
        <f>'Bureau de vote'!AF273</f>
        <v>0</v>
      </c>
      <c r="AE128" s="172">
        <f>'Bureau de vote'!AG273</f>
        <v>43</v>
      </c>
      <c r="AF128" s="193">
        <f>'Bureau de vote'!AH273</f>
        <v>0.51190476190476186</v>
      </c>
    </row>
    <row r="129" spans="1:32" x14ac:dyDescent="0.15">
      <c r="A129" s="23" t="str">
        <f>'Bureau de vote'!C274</f>
        <v>Tureia</v>
      </c>
      <c r="B129" s="83">
        <f>'Bureau de vote'!D274</f>
        <v>1</v>
      </c>
      <c r="C129" s="83">
        <f>'Bureau de vote'!E274</f>
        <v>237</v>
      </c>
      <c r="D129" s="83">
        <f>'Bureau de vote'!F274</f>
        <v>147</v>
      </c>
      <c r="E129" s="83">
        <f>'Bureau de vote'!G274</f>
        <v>90</v>
      </c>
      <c r="F129" s="192">
        <f>'Bureau de vote'!H274</f>
        <v>37.97</v>
      </c>
      <c r="G129" s="83">
        <f>'Bureau de vote'!I274</f>
        <v>4</v>
      </c>
      <c r="H129" s="192">
        <f>'Bureau de vote'!J274</f>
        <v>0</v>
      </c>
      <c r="I129" s="83">
        <f>'Bureau de vote'!K274</f>
        <v>2</v>
      </c>
      <c r="J129" s="83">
        <f>'Bureau de vote'!L274</f>
        <v>84</v>
      </c>
      <c r="K129" s="23">
        <f>'Bureau de vote'!M274</f>
        <v>1</v>
      </c>
      <c r="L129" s="90">
        <f>'Bureau de vote'!N274</f>
        <v>0</v>
      </c>
      <c r="M129" s="83">
        <f>'Bureau de vote'!O274</f>
        <v>29</v>
      </c>
      <c r="N129" s="83">
        <f>'Bureau de vote'!P274</f>
        <v>0</v>
      </c>
      <c r="O129" s="23">
        <f>'Bureau de vote'!Q274</f>
        <v>1</v>
      </c>
      <c r="P129" s="90">
        <f>'Bureau de vote'!R274</f>
        <v>0</v>
      </c>
      <c r="Q129" s="83">
        <f>'Bureau de vote'!S274</f>
        <v>2</v>
      </c>
      <c r="R129" s="83">
        <f>'Bureau de vote'!T274</f>
        <v>0</v>
      </c>
      <c r="S129" s="23">
        <f>'Bureau de vote'!U274</f>
        <v>2</v>
      </c>
      <c r="T129" s="90">
        <f>'Bureau de vote'!V274</f>
        <v>0</v>
      </c>
      <c r="U129" s="83">
        <f>'Bureau de vote'!W274</f>
        <v>0</v>
      </c>
      <c r="V129" s="83">
        <f>'Bureau de vote'!X274</f>
        <v>0</v>
      </c>
      <c r="W129" s="23">
        <f>'Bureau de vote'!Y274</f>
        <v>1</v>
      </c>
      <c r="X129" s="90">
        <f>'Bureau de vote'!Z274</f>
        <v>0</v>
      </c>
      <c r="Y129" s="83">
        <f>'Bureau de vote'!AA274</f>
        <v>0</v>
      </c>
      <c r="Z129" s="83">
        <f>'Bureau de vote'!AB274</f>
        <v>0</v>
      </c>
      <c r="AA129" s="23">
        <f>'Bureau de vote'!AC274</f>
        <v>5</v>
      </c>
      <c r="AB129" s="90">
        <f>'Bureau de vote'!AD274</f>
        <v>0</v>
      </c>
      <c r="AC129" s="83">
        <f>'Bureau de vote'!AE274</f>
        <v>0</v>
      </c>
      <c r="AD129" s="83">
        <f>'Bureau de vote'!AF274</f>
        <v>0</v>
      </c>
      <c r="AE129" s="23">
        <f>'Bureau de vote'!AG274</f>
        <v>43</v>
      </c>
      <c r="AF129" s="90">
        <f>'Bureau de vote'!AH274</f>
        <v>0</v>
      </c>
    </row>
    <row r="130" spans="1:32" x14ac:dyDescent="0.15">
      <c r="A130" s="1" t="str">
        <f>'Bureau de vote'!C275</f>
        <v>UA HUKA</v>
      </c>
      <c r="B130" s="5"/>
      <c r="C130" s="5">
        <f>'Bureau de vote'!E275</f>
        <v>525</v>
      </c>
      <c r="D130" s="5">
        <f>'Bureau de vote'!F275</f>
        <v>177</v>
      </c>
      <c r="E130" s="5">
        <f>'Bureau de vote'!G275</f>
        <v>348</v>
      </c>
      <c r="F130" s="135">
        <f>'Bureau de vote'!H275</f>
        <v>0.66285714285714281</v>
      </c>
      <c r="G130" s="5">
        <f>'Bureau de vote'!I275</f>
        <v>1</v>
      </c>
      <c r="H130" s="135">
        <f>'Bureau de vote'!J275</f>
        <v>1.9047619047619048E-3</v>
      </c>
      <c r="I130" s="5">
        <f>'Bureau de vote'!K275</f>
        <v>6</v>
      </c>
      <c r="J130" s="5">
        <f>'Bureau de vote'!L275</f>
        <v>341</v>
      </c>
      <c r="K130" s="1">
        <f>'Bureau de vote'!M275</f>
        <v>3</v>
      </c>
      <c r="L130" s="137">
        <f>'Bureau de vote'!N275</f>
        <v>8.7976539589442824E-3</v>
      </c>
      <c r="M130" s="5">
        <f>'Bureau de vote'!O275</f>
        <v>36</v>
      </c>
      <c r="N130" s="135">
        <f>'Bureau de vote'!P275</f>
        <v>0.10557184750733138</v>
      </c>
      <c r="O130" s="1">
        <f>'Bureau de vote'!Q275</f>
        <v>8</v>
      </c>
      <c r="P130" s="137">
        <f>'Bureau de vote'!R275</f>
        <v>2.3460410557184751E-2</v>
      </c>
      <c r="Q130" s="5">
        <f>'Bureau de vote'!S275</f>
        <v>3</v>
      </c>
      <c r="R130" s="135">
        <f>'Bureau de vote'!T275</f>
        <v>8.7976539589442824E-3</v>
      </c>
      <c r="S130" s="1">
        <f>'Bureau de vote'!U275</f>
        <v>1</v>
      </c>
      <c r="T130" s="137">
        <f>'Bureau de vote'!V275</f>
        <v>2.9325513196480938E-3</v>
      </c>
      <c r="U130" s="5">
        <f>'Bureau de vote'!W275</f>
        <v>0</v>
      </c>
      <c r="V130" s="135">
        <f>'Bureau de vote'!X275</f>
        <v>0</v>
      </c>
      <c r="W130" s="1">
        <f>'Bureau de vote'!Y275</f>
        <v>0</v>
      </c>
      <c r="X130" s="137">
        <f>'Bureau de vote'!Z275</f>
        <v>0</v>
      </c>
      <c r="Y130" s="5">
        <f>'Bureau de vote'!AA275</f>
        <v>1</v>
      </c>
      <c r="Z130" s="135">
        <f>'Bureau de vote'!AB275</f>
        <v>2.9325513196480938E-3</v>
      </c>
      <c r="AA130" s="1">
        <f>'Bureau de vote'!AC275</f>
        <v>2</v>
      </c>
      <c r="AB130" s="137">
        <f>'Bureau de vote'!AD275</f>
        <v>5.8651026392961877E-3</v>
      </c>
      <c r="AC130" s="5">
        <f>'Bureau de vote'!AE275</f>
        <v>1</v>
      </c>
      <c r="AD130" s="135">
        <f>'Bureau de vote'!AF275</f>
        <v>2.9325513196480938E-3</v>
      </c>
      <c r="AE130" s="1">
        <f>'Bureau de vote'!AG275</f>
        <v>286</v>
      </c>
      <c r="AF130" s="137">
        <f>'Bureau de vote'!AH275</f>
        <v>0.83870967741935487</v>
      </c>
    </row>
    <row r="131" spans="1:32" x14ac:dyDescent="0.15">
      <c r="A131" s="23" t="str">
        <f>'Bureau de vote'!C276</f>
        <v>Hane</v>
      </c>
      <c r="B131" s="83">
        <f>'Bureau de vote'!D276</f>
        <v>1</v>
      </c>
      <c r="C131" s="83">
        <f>'Bureau de vote'!E276</f>
        <v>264</v>
      </c>
      <c r="D131" s="83">
        <f>'Bureau de vote'!F276</f>
        <v>84</v>
      </c>
      <c r="E131" s="83">
        <f>'Bureau de vote'!G276</f>
        <v>180</v>
      </c>
      <c r="F131" s="192">
        <f>'Bureau de vote'!H276</f>
        <v>68.180000000000007</v>
      </c>
      <c r="G131" s="83">
        <f>'Bureau de vote'!I276</f>
        <v>1</v>
      </c>
      <c r="H131" s="192">
        <f>'Bureau de vote'!J276</f>
        <v>0</v>
      </c>
      <c r="I131" s="83">
        <f>'Bureau de vote'!K276</f>
        <v>3</v>
      </c>
      <c r="J131" s="83">
        <f>'Bureau de vote'!L276</f>
        <v>176</v>
      </c>
      <c r="K131" s="23">
        <f>'Bureau de vote'!M276</f>
        <v>1</v>
      </c>
      <c r="L131" s="90">
        <f>'Bureau de vote'!N276</f>
        <v>0</v>
      </c>
      <c r="M131" s="83">
        <f>'Bureau de vote'!O276</f>
        <v>21</v>
      </c>
      <c r="N131" s="83">
        <f>'Bureau de vote'!P276</f>
        <v>0</v>
      </c>
      <c r="O131" s="23">
        <f>'Bureau de vote'!Q276</f>
        <v>6</v>
      </c>
      <c r="P131" s="90">
        <f>'Bureau de vote'!R276</f>
        <v>0</v>
      </c>
      <c r="Q131" s="83">
        <f>'Bureau de vote'!S276</f>
        <v>2</v>
      </c>
      <c r="R131" s="83">
        <f>'Bureau de vote'!T276</f>
        <v>0</v>
      </c>
      <c r="S131" s="23">
        <f>'Bureau de vote'!U276</f>
        <v>1</v>
      </c>
      <c r="T131" s="90">
        <f>'Bureau de vote'!V276</f>
        <v>0</v>
      </c>
      <c r="U131" s="83">
        <f>'Bureau de vote'!W276</f>
        <v>0</v>
      </c>
      <c r="V131" s="83">
        <f>'Bureau de vote'!X276</f>
        <v>0</v>
      </c>
      <c r="W131" s="23">
        <f>'Bureau de vote'!Y276</f>
        <v>0</v>
      </c>
      <c r="X131" s="90">
        <f>'Bureau de vote'!Z276</f>
        <v>0</v>
      </c>
      <c r="Y131" s="83">
        <f>'Bureau de vote'!AA276</f>
        <v>0</v>
      </c>
      <c r="Z131" s="83">
        <f>'Bureau de vote'!AB276</f>
        <v>0</v>
      </c>
      <c r="AA131" s="23">
        <f>'Bureau de vote'!AC276</f>
        <v>1</v>
      </c>
      <c r="AB131" s="90">
        <f>'Bureau de vote'!AD276</f>
        <v>0</v>
      </c>
      <c r="AC131" s="83">
        <f>'Bureau de vote'!AE276</f>
        <v>1</v>
      </c>
      <c r="AD131" s="83">
        <f>'Bureau de vote'!AF276</f>
        <v>0</v>
      </c>
      <c r="AE131" s="23">
        <f>'Bureau de vote'!AG276</f>
        <v>143</v>
      </c>
      <c r="AF131" s="90">
        <f>'Bureau de vote'!AH276</f>
        <v>0</v>
      </c>
    </row>
    <row r="132" spans="1:32" x14ac:dyDescent="0.15">
      <c r="A132" s="23" t="str">
        <f>'Bureau de vote'!C277</f>
        <v>Vaipaee</v>
      </c>
      <c r="B132" s="83">
        <f>'Bureau de vote'!D277</f>
        <v>2</v>
      </c>
      <c r="C132" s="83">
        <f>'Bureau de vote'!E277</f>
        <v>261</v>
      </c>
      <c r="D132" s="83">
        <f>'Bureau de vote'!F277</f>
        <v>93</v>
      </c>
      <c r="E132" s="83">
        <f>'Bureau de vote'!G277</f>
        <v>168</v>
      </c>
      <c r="F132" s="192">
        <f>'Bureau de vote'!H277</f>
        <v>64.37</v>
      </c>
      <c r="G132" s="83">
        <f>'Bureau de vote'!I277</f>
        <v>0</v>
      </c>
      <c r="H132" s="192">
        <f>'Bureau de vote'!J277</f>
        <v>0</v>
      </c>
      <c r="I132" s="83">
        <f>'Bureau de vote'!K277</f>
        <v>3</v>
      </c>
      <c r="J132" s="83">
        <f>'Bureau de vote'!L277</f>
        <v>165</v>
      </c>
      <c r="K132" s="23">
        <f>'Bureau de vote'!M277</f>
        <v>2</v>
      </c>
      <c r="L132" s="90">
        <f>'Bureau de vote'!N277</f>
        <v>0</v>
      </c>
      <c r="M132" s="83">
        <f>'Bureau de vote'!O277</f>
        <v>15</v>
      </c>
      <c r="N132" s="83">
        <f>'Bureau de vote'!P277</f>
        <v>0</v>
      </c>
      <c r="O132" s="23">
        <f>'Bureau de vote'!Q277</f>
        <v>2</v>
      </c>
      <c r="P132" s="90">
        <f>'Bureau de vote'!R277</f>
        <v>0</v>
      </c>
      <c r="Q132" s="83">
        <f>'Bureau de vote'!S277</f>
        <v>1</v>
      </c>
      <c r="R132" s="83">
        <f>'Bureau de vote'!T277</f>
        <v>0</v>
      </c>
      <c r="S132" s="23">
        <f>'Bureau de vote'!U277</f>
        <v>0</v>
      </c>
      <c r="T132" s="90">
        <f>'Bureau de vote'!V277</f>
        <v>0</v>
      </c>
      <c r="U132" s="83">
        <f>'Bureau de vote'!W277</f>
        <v>0</v>
      </c>
      <c r="V132" s="83">
        <f>'Bureau de vote'!X277</f>
        <v>0</v>
      </c>
      <c r="W132" s="23">
        <f>'Bureau de vote'!Y277</f>
        <v>0</v>
      </c>
      <c r="X132" s="90">
        <f>'Bureau de vote'!Z277</f>
        <v>0</v>
      </c>
      <c r="Y132" s="83">
        <f>'Bureau de vote'!AA277</f>
        <v>1</v>
      </c>
      <c r="Z132" s="83">
        <f>'Bureau de vote'!AB277</f>
        <v>0</v>
      </c>
      <c r="AA132" s="23">
        <f>'Bureau de vote'!AC277</f>
        <v>1</v>
      </c>
      <c r="AB132" s="90">
        <f>'Bureau de vote'!AD277</f>
        <v>0</v>
      </c>
      <c r="AC132" s="83">
        <f>'Bureau de vote'!AE277</f>
        <v>0</v>
      </c>
      <c r="AD132" s="83">
        <f>'Bureau de vote'!AF277</f>
        <v>0</v>
      </c>
      <c r="AE132" s="23">
        <f>'Bureau de vote'!AG277</f>
        <v>143</v>
      </c>
      <c r="AF132" s="90">
        <f>'Bureau de vote'!AH277</f>
        <v>0</v>
      </c>
    </row>
    <row r="133" spans="1:32" x14ac:dyDescent="0.15">
      <c r="A133" s="172" t="str">
        <f>'Bureau de vote'!C278</f>
        <v>UA POU</v>
      </c>
      <c r="B133" s="168"/>
      <c r="C133" s="168">
        <f>'Bureau de vote'!E278</f>
        <v>1564</v>
      </c>
      <c r="D133" s="168">
        <f>'Bureau de vote'!F278</f>
        <v>838</v>
      </c>
      <c r="E133" s="168">
        <f>'Bureau de vote'!G278</f>
        <v>726</v>
      </c>
      <c r="F133" s="173">
        <f>'Bureau de vote'!H278</f>
        <v>0.46419437340153452</v>
      </c>
      <c r="G133" s="168">
        <f>'Bureau de vote'!I278</f>
        <v>6</v>
      </c>
      <c r="H133" s="173">
        <f>'Bureau de vote'!J278</f>
        <v>3.8363171355498722E-3</v>
      </c>
      <c r="I133" s="168">
        <f>'Bureau de vote'!K278</f>
        <v>13</v>
      </c>
      <c r="J133" s="168">
        <f>'Bureau de vote'!L278</f>
        <v>707</v>
      </c>
      <c r="K133" s="172">
        <f>'Bureau de vote'!M278</f>
        <v>18</v>
      </c>
      <c r="L133" s="193">
        <f>'Bureau de vote'!N278</f>
        <v>2.5459688826025461E-2</v>
      </c>
      <c r="M133" s="168">
        <f>'Bureau de vote'!O278</f>
        <v>249</v>
      </c>
      <c r="N133" s="173">
        <f>'Bureau de vote'!P278</f>
        <v>0.3521923620933522</v>
      </c>
      <c r="O133" s="172">
        <f>'Bureau de vote'!Q278</f>
        <v>59</v>
      </c>
      <c r="P133" s="193">
        <f>'Bureau de vote'!R278</f>
        <v>8.3451202263083446E-2</v>
      </c>
      <c r="Q133" s="168">
        <f>'Bureau de vote'!S278</f>
        <v>12</v>
      </c>
      <c r="R133" s="173">
        <f>'Bureau de vote'!T278</f>
        <v>1.6973125884016973E-2</v>
      </c>
      <c r="S133" s="172">
        <f>'Bureau de vote'!U278</f>
        <v>16</v>
      </c>
      <c r="T133" s="193">
        <f>'Bureau de vote'!V278</f>
        <v>2.2630834512022632E-2</v>
      </c>
      <c r="U133" s="168">
        <f>'Bureau de vote'!W278</f>
        <v>12</v>
      </c>
      <c r="V133" s="173">
        <f>'Bureau de vote'!X278</f>
        <v>1.6973125884016973E-2</v>
      </c>
      <c r="W133" s="172">
        <f>'Bureau de vote'!Y278</f>
        <v>3</v>
      </c>
      <c r="X133" s="193">
        <f>'Bureau de vote'!Z278</f>
        <v>4.2432814710042432E-3</v>
      </c>
      <c r="Y133" s="168">
        <f>'Bureau de vote'!AA278</f>
        <v>2</v>
      </c>
      <c r="Z133" s="173">
        <f>'Bureau de vote'!AB278</f>
        <v>2.828854314002829E-3</v>
      </c>
      <c r="AA133" s="172">
        <f>'Bureau de vote'!AC278</f>
        <v>49</v>
      </c>
      <c r="AB133" s="193">
        <f>'Bureau de vote'!AD278</f>
        <v>6.9306930693069313E-2</v>
      </c>
      <c r="AC133" s="168">
        <f>'Bureau de vote'!AE278</f>
        <v>16</v>
      </c>
      <c r="AD133" s="173">
        <f>'Bureau de vote'!AF278</f>
        <v>2.2630834512022632E-2</v>
      </c>
      <c r="AE133" s="172">
        <f>'Bureau de vote'!AG278</f>
        <v>272</v>
      </c>
      <c r="AF133" s="193">
        <f>'Bureau de vote'!AH278</f>
        <v>0.38472418670438474</v>
      </c>
    </row>
    <row r="134" spans="1:32" x14ac:dyDescent="0.15">
      <c r="A134" s="23" t="str">
        <f>'Bureau de vote'!C279</f>
        <v>Hakahau</v>
      </c>
      <c r="B134" s="83">
        <f>'Bureau de vote'!D279</f>
        <v>1</v>
      </c>
      <c r="C134" s="83">
        <f>'Bureau de vote'!E279</f>
        <v>955</v>
      </c>
      <c r="D134" s="83">
        <f>'Bureau de vote'!F279</f>
        <v>530</v>
      </c>
      <c r="E134" s="83">
        <f>'Bureau de vote'!G279</f>
        <v>425</v>
      </c>
      <c r="F134" s="192">
        <f>'Bureau de vote'!H279</f>
        <v>44.5</v>
      </c>
      <c r="G134" s="83">
        <f>'Bureau de vote'!I279</f>
        <v>2</v>
      </c>
      <c r="H134" s="192">
        <f>'Bureau de vote'!J279</f>
        <v>0</v>
      </c>
      <c r="I134" s="83">
        <f>'Bureau de vote'!K279</f>
        <v>12</v>
      </c>
      <c r="J134" s="83">
        <f>'Bureau de vote'!L279</f>
        <v>411</v>
      </c>
      <c r="K134" s="23">
        <f>'Bureau de vote'!M279</f>
        <v>12</v>
      </c>
      <c r="L134" s="90">
        <f>'Bureau de vote'!N279</f>
        <v>0</v>
      </c>
      <c r="M134" s="83">
        <f>'Bureau de vote'!O279</f>
        <v>127</v>
      </c>
      <c r="N134" s="83">
        <f>'Bureau de vote'!P279</f>
        <v>0</v>
      </c>
      <c r="O134" s="23">
        <f>'Bureau de vote'!Q279</f>
        <v>27</v>
      </c>
      <c r="P134" s="90">
        <f>'Bureau de vote'!R279</f>
        <v>0</v>
      </c>
      <c r="Q134" s="83">
        <f>'Bureau de vote'!S279</f>
        <v>7</v>
      </c>
      <c r="R134" s="192">
        <f>'Bureau de vote'!T279</f>
        <v>0</v>
      </c>
      <c r="S134" s="23">
        <f>'Bureau de vote'!U279</f>
        <v>7</v>
      </c>
      <c r="T134" s="90">
        <f>'Bureau de vote'!V279</f>
        <v>0</v>
      </c>
      <c r="U134" s="83">
        <f>'Bureau de vote'!W279</f>
        <v>5</v>
      </c>
      <c r="V134" s="83">
        <f>'Bureau de vote'!X279</f>
        <v>0</v>
      </c>
      <c r="W134" s="23">
        <f>'Bureau de vote'!Y279</f>
        <v>3</v>
      </c>
      <c r="X134" s="90">
        <f>'Bureau de vote'!Z279</f>
        <v>0</v>
      </c>
      <c r="Y134" s="83">
        <f>'Bureau de vote'!AA279</f>
        <v>2</v>
      </c>
      <c r="Z134" s="83">
        <f>'Bureau de vote'!AB279</f>
        <v>0</v>
      </c>
      <c r="AA134" s="23">
        <f>'Bureau de vote'!AC279</f>
        <v>34</v>
      </c>
      <c r="AB134" s="90">
        <f>'Bureau de vote'!AD279</f>
        <v>0</v>
      </c>
      <c r="AC134" s="83">
        <f>'Bureau de vote'!AE279</f>
        <v>13</v>
      </c>
      <c r="AD134" s="83">
        <f>'Bureau de vote'!AF279</f>
        <v>0</v>
      </c>
      <c r="AE134" s="23">
        <f>'Bureau de vote'!AG279</f>
        <v>174</v>
      </c>
      <c r="AF134" s="90">
        <f>'Bureau de vote'!AH279</f>
        <v>0</v>
      </c>
    </row>
    <row r="135" spans="1:32" x14ac:dyDescent="0.15">
      <c r="A135" s="23" t="str">
        <f>'Bureau de vote'!C280</f>
        <v>Hakahetau</v>
      </c>
      <c r="B135" s="83">
        <f>'Bureau de vote'!D280</f>
        <v>2</v>
      </c>
      <c r="C135" s="83">
        <f>'Bureau de vote'!E280</f>
        <v>147</v>
      </c>
      <c r="D135" s="83">
        <f>'Bureau de vote'!F280</f>
        <v>77</v>
      </c>
      <c r="E135" s="83">
        <f>'Bureau de vote'!G280</f>
        <v>70</v>
      </c>
      <c r="F135" s="192">
        <f>'Bureau de vote'!H280</f>
        <v>47.62</v>
      </c>
      <c r="G135" s="83">
        <f>'Bureau de vote'!I280</f>
        <v>2</v>
      </c>
      <c r="H135" s="192">
        <f>'Bureau de vote'!J280</f>
        <v>0</v>
      </c>
      <c r="I135" s="83">
        <f>'Bureau de vote'!K280</f>
        <v>1</v>
      </c>
      <c r="J135" s="83">
        <f>'Bureau de vote'!L280</f>
        <v>67</v>
      </c>
      <c r="K135" s="23">
        <f>'Bureau de vote'!M280</f>
        <v>3</v>
      </c>
      <c r="L135" s="90">
        <f>'Bureau de vote'!N280</f>
        <v>0</v>
      </c>
      <c r="M135" s="83">
        <f>'Bureau de vote'!O280</f>
        <v>23</v>
      </c>
      <c r="N135" s="83">
        <f>'Bureau de vote'!P280</f>
        <v>0</v>
      </c>
      <c r="O135" s="23">
        <f>'Bureau de vote'!Q280</f>
        <v>8</v>
      </c>
      <c r="P135" s="90">
        <f>'Bureau de vote'!R280</f>
        <v>0</v>
      </c>
      <c r="Q135" s="83">
        <f>'Bureau de vote'!S280</f>
        <v>1</v>
      </c>
      <c r="R135" s="83">
        <f>'Bureau de vote'!T280</f>
        <v>0</v>
      </c>
      <c r="S135" s="23">
        <f>'Bureau de vote'!U280</f>
        <v>3</v>
      </c>
      <c r="T135" s="90">
        <f>'Bureau de vote'!V280</f>
        <v>0</v>
      </c>
      <c r="U135" s="83">
        <f>'Bureau de vote'!W280</f>
        <v>1</v>
      </c>
      <c r="V135" s="83">
        <f>'Bureau de vote'!X280</f>
        <v>0</v>
      </c>
      <c r="W135" s="23">
        <f>'Bureau de vote'!Y280</f>
        <v>0</v>
      </c>
      <c r="X135" s="90">
        <f>'Bureau de vote'!Z280</f>
        <v>0</v>
      </c>
      <c r="Y135" s="83">
        <f>'Bureau de vote'!AA280</f>
        <v>0</v>
      </c>
      <c r="Z135" s="83">
        <f>'Bureau de vote'!AB280</f>
        <v>0</v>
      </c>
      <c r="AA135" s="23">
        <f>'Bureau de vote'!AC280</f>
        <v>11</v>
      </c>
      <c r="AB135" s="90">
        <f>'Bureau de vote'!AD280</f>
        <v>0</v>
      </c>
      <c r="AC135" s="83">
        <f>'Bureau de vote'!AE280</f>
        <v>1</v>
      </c>
      <c r="AD135" s="83">
        <f>'Bureau de vote'!AF280</f>
        <v>0</v>
      </c>
      <c r="AE135" s="23">
        <f>'Bureau de vote'!AG280</f>
        <v>16</v>
      </c>
      <c r="AF135" s="90">
        <f>'Bureau de vote'!AH280</f>
        <v>0</v>
      </c>
    </row>
    <row r="136" spans="1:32" x14ac:dyDescent="0.15">
      <c r="A136" s="23" t="str">
        <f>'Bureau de vote'!C281</f>
        <v>Hahakuti</v>
      </c>
      <c r="B136" s="83">
        <f>'Bureau de vote'!D281</f>
        <v>3</v>
      </c>
      <c r="C136" s="83">
        <f>'Bureau de vote'!E281</f>
        <v>132</v>
      </c>
      <c r="D136" s="83">
        <f>'Bureau de vote'!F281</f>
        <v>78</v>
      </c>
      <c r="E136" s="83">
        <f>'Bureau de vote'!G281</f>
        <v>54</v>
      </c>
      <c r="F136" s="192">
        <f>'Bureau de vote'!H281</f>
        <v>40.9</v>
      </c>
      <c r="G136" s="83">
        <f>'Bureau de vote'!I281</f>
        <v>0</v>
      </c>
      <c r="H136" s="192">
        <f>'Bureau de vote'!J281</f>
        <v>0</v>
      </c>
      <c r="I136" s="83">
        <f>'Bureau de vote'!K281</f>
        <v>0</v>
      </c>
      <c r="J136" s="83">
        <f>'Bureau de vote'!L281</f>
        <v>54</v>
      </c>
      <c r="K136" s="23">
        <f>'Bureau de vote'!M281</f>
        <v>0</v>
      </c>
      <c r="L136" s="90">
        <f>'Bureau de vote'!N281</f>
        <v>0</v>
      </c>
      <c r="M136" s="83">
        <f>'Bureau de vote'!O281</f>
        <v>27</v>
      </c>
      <c r="N136" s="83">
        <f>'Bureau de vote'!P281</f>
        <v>0</v>
      </c>
      <c r="O136" s="23">
        <f>'Bureau de vote'!Q281</f>
        <v>2</v>
      </c>
      <c r="P136" s="90">
        <f>'Bureau de vote'!R281</f>
        <v>0</v>
      </c>
      <c r="Q136" s="83">
        <f>'Bureau de vote'!S281</f>
        <v>2</v>
      </c>
      <c r="R136" s="83">
        <f>'Bureau de vote'!T281</f>
        <v>0</v>
      </c>
      <c r="S136" s="23">
        <f>'Bureau de vote'!U281</f>
        <v>0</v>
      </c>
      <c r="T136" s="90">
        <f>'Bureau de vote'!V281</f>
        <v>0</v>
      </c>
      <c r="U136" s="83">
        <f>'Bureau de vote'!W281</f>
        <v>1</v>
      </c>
      <c r="V136" s="83">
        <f>'Bureau de vote'!X281</f>
        <v>0</v>
      </c>
      <c r="W136" s="23">
        <f>'Bureau de vote'!Y281</f>
        <v>0</v>
      </c>
      <c r="X136" s="90">
        <f>'Bureau de vote'!Z281</f>
        <v>0</v>
      </c>
      <c r="Y136" s="83">
        <f>'Bureau de vote'!AA281</f>
        <v>0</v>
      </c>
      <c r="Z136" s="83">
        <f>'Bureau de vote'!AB281</f>
        <v>0</v>
      </c>
      <c r="AA136" s="23">
        <f>'Bureau de vote'!AC281</f>
        <v>2</v>
      </c>
      <c r="AB136" s="90">
        <f>'Bureau de vote'!AD281</f>
        <v>0</v>
      </c>
      <c r="AC136" s="83">
        <f>'Bureau de vote'!AE281</f>
        <v>1</v>
      </c>
      <c r="AD136" s="83">
        <f>'Bureau de vote'!AF281</f>
        <v>0</v>
      </c>
      <c r="AE136" s="23">
        <f>'Bureau de vote'!AG281</f>
        <v>19</v>
      </c>
      <c r="AF136" s="90">
        <f>'Bureau de vote'!AH281</f>
        <v>0</v>
      </c>
    </row>
    <row r="137" spans="1:32" x14ac:dyDescent="0.15">
      <c r="A137" s="23" t="str">
        <f>'Bureau de vote'!C282</f>
        <v>Hakamaii</v>
      </c>
      <c r="B137" s="83">
        <f>'Bureau de vote'!D282</f>
        <v>4</v>
      </c>
      <c r="C137" s="83">
        <f>'Bureau de vote'!E282</f>
        <v>132</v>
      </c>
      <c r="D137" s="83">
        <f>'Bureau de vote'!F282</f>
        <v>57</v>
      </c>
      <c r="E137" s="83">
        <f>'Bureau de vote'!G282</f>
        <v>75</v>
      </c>
      <c r="F137" s="192">
        <f>'Bureau de vote'!H282</f>
        <v>56.82</v>
      </c>
      <c r="G137" s="83">
        <f>'Bureau de vote'!I282</f>
        <v>0</v>
      </c>
      <c r="H137" s="192">
        <f>'Bureau de vote'!J282</f>
        <v>0</v>
      </c>
      <c r="I137" s="83">
        <f>'Bureau de vote'!K282</f>
        <v>0</v>
      </c>
      <c r="J137" s="83">
        <f>'Bureau de vote'!L282</f>
        <v>75</v>
      </c>
      <c r="K137" s="23">
        <f>'Bureau de vote'!M282</f>
        <v>1</v>
      </c>
      <c r="L137" s="90">
        <f>'Bureau de vote'!N282</f>
        <v>0</v>
      </c>
      <c r="M137" s="83">
        <f>'Bureau de vote'!O282</f>
        <v>35</v>
      </c>
      <c r="N137" s="83">
        <f>'Bureau de vote'!P282</f>
        <v>0</v>
      </c>
      <c r="O137" s="23">
        <f>'Bureau de vote'!Q282</f>
        <v>7</v>
      </c>
      <c r="P137" s="90">
        <f>'Bureau de vote'!R282</f>
        <v>0</v>
      </c>
      <c r="Q137" s="83">
        <f>'Bureau de vote'!S282</f>
        <v>0</v>
      </c>
      <c r="R137" s="83">
        <f>'Bureau de vote'!T282</f>
        <v>0</v>
      </c>
      <c r="S137" s="23">
        <f>'Bureau de vote'!U282</f>
        <v>2</v>
      </c>
      <c r="T137" s="90">
        <f>'Bureau de vote'!V282</f>
        <v>0</v>
      </c>
      <c r="U137" s="83">
        <f>'Bureau de vote'!W282</f>
        <v>0</v>
      </c>
      <c r="V137" s="83">
        <f>'Bureau de vote'!X282</f>
        <v>0</v>
      </c>
      <c r="W137" s="23">
        <f>'Bureau de vote'!Y282</f>
        <v>0</v>
      </c>
      <c r="X137" s="90">
        <f>'Bureau de vote'!Z282</f>
        <v>0</v>
      </c>
      <c r="Y137" s="83">
        <f>'Bureau de vote'!AA282</f>
        <v>0</v>
      </c>
      <c r="Z137" s="83">
        <f>'Bureau de vote'!AB282</f>
        <v>0</v>
      </c>
      <c r="AA137" s="23">
        <f>'Bureau de vote'!AC282</f>
        <v>1</v>
      </c>
      <c r="AB137" s="90">
        <f>'Bureau de vote'!AD282</f>
        <v>0</v>
      </c>
      <c r="AC137" s="83">
        <f>'Bureau de vote'!AE282</f>
        <v>0</v>
      </c>
      <c r="AD137" s="83">
        <f>'Bureau de vote'!AF282</f>
        <v>0</v>
      </c>
      <c r="AE137" s="23">
        <f>'Bureau de vote'!AG282</f>
        <v>29</v>
      </c>
      <c r="AF137" s="90">
        <f>'Bureau de vote'!AH282</f>
        <v>0</v>
      </c>
    </row>
    <row r="138" spans="1:32" x14ac:dyDescent="0.15">
      <c r="A138" s="23" t="str">
        <f>'Bureau de vote'!C283</f>
        <v>Hakatao</v>
      </c>
      <c r="B138" s="83">
        <f>'Bureau de vote'!D283</f>
        <v>5</v>
      </c>
      <c r="C138" s="83">
        <f>'Bureau de vote'!E283</f>
        <v>128</v>
      </c>
      <c r="D138" s="83">
        <f>'Bureau de vote'!F283</f>
        <v>66</v>
      </c>
      <c r="E138" s="83">
        <f>'Bureau de vote'!G283</f>
        <v>62</v>
      </c>
      <c r="F138" s="192">
        <f>'Bureau de vote'!H283</f>
        <v>48.43</v>
      </c>
      <c r="G138" s="83">
        <f>'Bureau de vote'!I283</f>
        <v>0</v>
      </c>
      <c r="H138" s="192">
        <f>'Bureau de vote'!J283</f>
        <v>0</v>
      </c>
      <c r="I138" s="83">
        <f>'Bureau de vote'!K283</f>
        <v>0</v>
      </c>
      <c r="J138" s="83">
        <f>'Bureau de vote'!L283</f>
        <v>62</v>
      </c>
      <c r="K138" s="23">
        <f>'Bureau de vote'!M283</f>
        <v>1</v>
      </c>
      <c r="L138" s="90">
        <f>'Bureau de vote'!N283</f>
        <v>0</v>
      </c>
      <c r="M138" s="83">
        <f>'Bureau de vote'!O283</f>
        <v>22</v>
      </c>
      <c r="N138" s="83">
        <f>'Bureau de vote'!P283</f>
        <v>0</v>
      </c>
      <c r="O138" s="23">
        <f>'Bureau de vote'!Q283</f>
        <v>11</v>
      </c>
      <c r="P138" s="90">
        <f>'Bureau de vote'!R283</f>
        <v>0</v>
      </c>
      <c r="Q138" s="83">
        <f>'Bureau de vote'!S283</f>
        <v>2</v>
      </c>
      <c r="R138" s="83">
        <f>'Bureau de vote'!T283</f>
        <v>0</v>
      </c>
      <c r="S138" s="23">
        <f>'Bureau de vote'!U283</f>
        <v>1</v>
      </c>
      <c r="T138" s="90">
        <f>'Bureau de vote'!V283</f>
        <v>0</v>
      </c>
      <c r="U138" s="83">
        <f>'Bureau de vote'!W283</f>
        <v>1</v>
      </c>
      <c r="V138" s="83">
        <f>'Bureau de vote'!X283</f>
        <v>0</v>
      </c>
      <c r="W138" s="23">
        <f>'Bureau de vote'!Y283</f>
        <v>0</v>
      </c>
      <c r="X138" s="90">
        <f>'Bureau de vote'!Z283</f>
        <v>0</v>
      </c>
      <c r="Y138" s="83">
        <f>'Bureau de vote'!AA283</f>
        <v>0</v>
      </c>
      <c r="Z138" s="83">
        <f>'Bureau de vote'!AB283</f>
        <v>0</v>
      </c>
      <c r="AA138" s="23">
        <f>'Bureau de vote'!AC283</f>
        <v>1</v>
      </c>
      <c r="AB138" s="90">
        <f>'Bureau de vote'!AD283</f>
        <v>0</v>
      </c>
      <c r="AC138" s="83">
        <f>'Bureau de vote'!AE283</f>
        <v>0</v>
      </c>
      <c r="AD138" s="83">
        <f>'Bureau de vote'!AF283</f>
        <v>0</v>
      </c>
      <c r="AE138" s="23">
        <f>'Bureau de vote'!AG283</f>
        <v>23</v>
      </c>
      <c r="AF138" s="90">
        <f>'Bureau de vote'!AH283</f>
        <v>0</v>
      </c>
    </row>
    <row r="139" spans="1:32" ht="14" thickBot="1" x14ac:dyDescent="0.2">
      <c r="A139" s="130" t="str">
        <f>'Bureau de vote'!C284</f>
        <v>Hohoi</v>
      </c>
      <c r="B139" s="133">
        <f>'Bureau de vote'!D284</f>
        <v>6</v>
      </c>
      <c r="C139" s="133">
        <f>'Bureau de vote'!E284</f>
        <v>70</v>
      </c>
      <c r="D139" s="133">
        <f>'Bureau de vote'!F284</f>
        <v>30</v>
      </c>
      <c r="E139" s="133">
        <f>'Bureau de vote'!G284</f>
        <v>40</v>
      </c>
      <c r="F139" s="196">
        <f>'Bureau de vote'!H284</f>
        <v>57.14</v>
      </c>
      <c r="G139" s="133">
        <f>'Bureau de vote'!I284</f>
        <v>2</v>
      </c>
      <c r="H139" s="196">
        <f>'Bureau de vote'!J284</f>
        <v>0</v>
      </c>
      <c r="I139" s="133">
        <f>'Bureau de vote'!K284</f>
        <v>0</v>
      </c>
      <c r="J139" s="133">
        <f>'Bureau de vote'!L284</f>
        <v>38</v>
      </c>
      <c r="K139" s="130">
        <f>'Bureau de vote'!M284</f>
        <v>1</v>
      </c>
      <c r="L139" s="131">
        <f>'Bureau de vote'!N284</f>
        <v>0</v>
      </c>
      <c r="M139" s="133">
        <f>'Bureau de vote'!O284</f>
        <v>15</v>
      </c>
      <c r="N139" s="133">
        <f>'Bureau de vote'!P284</f>
        <v>0</v>
      </c>
      <c r="O139" s="130">
        <f>'Bureau de vote'!Q284</f>
        <v>4</v>
      </c>
      <c r="P139" s="131">
        <f>'Bureau de vote'!R284</f>
        <v>0</v>
      </c>
      <c r="Q139" s="133">
        <f>'Bureau de vote'!S284</f>
        <v>0</v>
      </c>
      <c r="R139" s="133">
        <f>'Bureau de vote'!T284</f>
        <v>0</v>
      </c>
      <c r="S139" s="130">
        <f>'Bureau de vote'!U284</f>
        <v>3</v>
      </c>
      <c r="T139" s="131">
        <f>'Bureau de vote'!V284</f>
        <v>0</v>
      </c>
      <c r="U139" s="133">
        <f>'Bureau de vote'!W284</f>
        <v>4</v>
      </c>
      <c r="V139" s="133">
        <f>'Bureau de vote'!X284</f>
        <v>0</v>
      </c>
      <c r="W139" s="130">
        <f>'Bureau de vote'!Y284</f>
        <v>0</v>
      </c>
      <c r="X139" s="131">
        <f>'Bureau de vote'!Z284</f>
        <v>0</v>
      </c>
      <c r="Y139" s="133">
        <f>'Bureau de vote'!AA284</f>
        <v>0</v>
      </c>
      <c r="Z139" s="133">
        <f>'Bureau de vote'!AB284</f>
        <v>0</v>
      </c>
      <c r="AA139" s="130">
        <f>'Bureau de vote'!AC284</f>
        <v>0</v>
      </c>
      <c r="AB139" s="131">
        <f>'Bureau de vote'!AD284</f>
        <v>0</v>
      </c>
      <c r="AC139" s="133">
        <f>'Bureau de vote'!AE284</f>
        <v>1</v>
      </c>
      <c r="AD139" s="133">
        <f>'Bureau de vote'!AF284</f>
        <v>0</v>
      </c>
      <c r="AE139" s="130">
        <f>'Bureau de vote'!AG284</f>
        <v>11</v>
      </c>
      <c r="AF139" s="131">
        <f>'Bureau de vote'!AH284</f>
        <v>0</v>
      </c>
    </row>
    <row r="141" spans="1:32" ht="14" thickBot="1" x14ac:dyDescent="0.2"/>
    <row r="142" spans="1:32" ht="26" x14ac:dyDescent="0.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158" t="str">
        <f>'Archipel - IDV'!K140</f>
        <v>Nicolas</v>
      </c>
      <c r="L142" s="176" t="str">
        <f>'Archipel - IDV'!L140</f>
        <v>DUPONT-AIGAN</v>
      </c>
      <c r="M142" s="158" t="str">
        <f>'Archipel - IDV'!M140</f>
        <v>Marine</v>
      </c>
      <c r="N142" s="124" t="str">
        <f>'Archipel - IDV'!N140</f>
        <v>LE PEN</v>
      </c>
      <c r="O142" s="176" t="str">
        <f>'Archipel - IDV'!O140</f>
        <v>Emmanuel</v>
      </c>
      <c r="P142" s="176" t="str">
        <f>'Archipel - IDV'!P140</f>
        <v>MACRON</v>
      </c>
      <c r="Q142" s="158" t="str">
        <f>'Archipel - IDV'!Q140</f>
        <v>Benoît</v>
      </c>
      <c r="R142" s="124" t="str">
        <f>'Archipel - IDV'!R140</f>
        <v>HAMON</v>
      </c>
      <c r="S142" s="176" t="str">
        <f>'Archipel - IDV'!S140</f>
        <v>Nathalie</v>
      </c>
      <c r="T142" s="176" t="str">
        <f>'Archipel - IDV'!T140</f>
        <v>ARTHAUD</v>
      </c>
      <c r="U142" s="158" t="str">
        <f>'Archipel - IDV'!U140</f>
        <v>Philippe</v>
      </c>
      <c r="V142" s="124" t="str">
        <f>'Archipel - IDV'!V140</f>
        <v>POUTOU</v>
      </c>
      <c r="W142" s="176" t="str">
        <f>'Archipel - IDV'!W140</f>
        <v>Jacques</v>
      </c>
      <c r="X142" s="176" t="str">
        <f>'Archipel - IDV'!X140</f>
        <v>CHEMINADE</v>
      </c>
      <c r="Y142" s="158" t="str">
        <f>'Archipel - IDV'!Y140</f>
        <v>Jean</v>
      </c>
      <c r="Z142" s="124" t="str">
        <f>'Archipel - IDV'!Z140</f>
        <v>LASSALLE</v>
      </c>
      <c r="AA142" s="176" t="str">
        <f>'Archipel - IDV'!AA140</f>
        <v>Jean-Luc</v>
      </c>
      <c r="AB142" s="176" t="str">
        <f>'Archipel - IDV'!AB140</f>
        <v>MELENCHON</v>
      </c>
      <c r="AC142" s="158" t="str">
        <f>'Archipel - IDV'!AC140</f>
        <v>François</v>
      </c>
      <c r="AD142" s="124" t="str">
        <f>'Archipel - IDV'!AD140</f>
        <v>ASSELINEAU</v>
      </c>
      <c r="AE142" s="176" t="str">
        <f>'Archipel - IDV'!AE140</f>
        <v>François</v>
      </c>
      <c r="AF142" s="124" t="str">
        <f>'Archipel - IDV'!AF140</f>
        <v>FILLON</v>
      </c>
    </row>
    <row r="143" spans="1:32" s="113" customFormat="1" ht="15" thickBot="1" x14ac:dyDescent="0.25">
      <c r="A143" s="108" t="s">
        <v>124</v>
      </c>
      <c r="B143" s="109" t="s">
        <v>126</v>
      </c>
      <c r="C143" s="108" t="s">
        <v>112</v>
      </c>
      <c r="D143" s="108" t="s">
        <v>113</v>
      </c>
      <c r="E143" s="108" t="s">
        <v>114</v>
      </c>
      <c r="F143" s="108" t="s">
        <v>173</v>
      </c>
      <c r="G143" s="108" t="str">
        <f>'Archipel - IDV'!G141</f>
        <v>Blancs</v>
      </c>
      <c r="H143" s="108" t="str">
        <f>'Archipel - IDV'!H141</f>
        <v>% Blancs</v>
      </c>
      <c r="I143" s="108" t="str">
        <f>'Archipel - IDV'!I141</f>
        <v>Nuls</v>
      </c>
      <c r="J143" s="108" t="s">
        <v>115</v>
      </c>
      <c r="K143" s="148" t="s">
        <v>116</v>
      </c>
      <c r="L143" s="177" t="s">
        <v>117</v>
      </c>
      <c r="M143" s="148" t="s">
        <v>116</v>
      </c>
      <c r="N143" s="149" t="s">
        <v>117</v>
      </c>
      <c r="O143" s="177" t="s">
        <v>116</v>
      </c>
      <c r="P143" s="177" t="s">
        <v>117</v>
      </c>
      <c r="Q143" s="148" t="s">
        <v>116</v>
      </c>
      <c r="R143" s="149" t="s">
        <v>117</v>
      </c>
      <c r="S143" s="177" t="s">
        <v>116</v>
      </c>
      <c r="T143" s="177" t="s">
        <v>117</v>
      </c>
      <c r="U143" s="148" t="s">
        <v>116</v>
      </c>
      <c r="V143" s="149" t="s">
        <v>117</v>
      </c>
      <c r="W143" s="177" t="s">
        <v>116</v>
      </c>
      <c r="X143" s="177" t="s">
        <v>117</v>
      </c>
      <c r="Y143" s="148" t="s">
        <v>116</v>
      </c>
      <c r="Z143" s="149" t="s">
        <v>117</v>
      </c>
      <c r="AA143" s="177" t="s">
        <v>116</v>
      </c>
      <c r="AB143" s="177" t="s">
        <v>117</v>
      </c>
      <c r="AC143" s="148" t="s">
        <v>116</v>
      </c>
      <c r="AD143" s="149" t="s">
        <v>117</v>
      </c>
      <c r="AE143" s="177" t="s">
        <v>116</v>
      </c>
      <c r="AF143" s="149" t="s">
        <v>117</v>
      </c>
    </row>
    <row r="144" spans="1:32" s="140" customFormat="1" ht="21" customHeight="1" thickBot="1" x14ac:dyDescent="0.2">
      <c r="A144" s="182" t="s">
        <v>71</v>
      </c>
      <c r="B144" s="183">
        <f>COUNTA(B5:B139)</f>
        <v>108</v>
      </c>
      <c r="C144" s="183">
        <f>SUM(C5,C8,C15,C19,C25,C28,C31,C33,C37,C40,C47,C53,C56,C67,C70,C76,C80,C96,C107,C109,C115,C118,C123,C126,C128,C130,C133)</f>
        <v>72518</v>
      </c>
      <c r="D144" s="183">
        <f>SUM(D5,D8,D15,D19,D25,D28,D31,D33,D37,D40,D47,D53,D56,D67,D70,D76,D80,D96,D107,D109,D115,D118,D123,D126,D128,D130,D133)</f>
        <v>42023</v>
      </c>
      <c r="E144" s="183">
        <f>SUM(E5,E8,E15,E19,E25,E28,E31,E33,E37,E40,E47,E53,E56,E67,E70,E76,E80,E96,E107,E109,E115,E118,E123,E126,E128,E130,E133)</f>
        <v>30495</v>
      </c>
      <c r="F144" s="184">
        <f>E144/C144</f>
        <v>0.42051628561184812</v>
      </c>
      <c r="G144" s="185">
        <f>SUM(G5,G8,G15,G19,G25,G28,G31,G33,G37,G40,G47,G53,G56,G67,G70,G76,G80,G96,G107,G109,G115,G118,G123,G126,G128,G130,G133)</f>
        <v>623</v>
      </c>
      <c r="H144" s="186">
        <f>G144/C144</f>
        <v>8.5909705176645795E-3</v>
      </c>
      <c r="I144" s="183">
        <f>SUM(I5,I8,I15,I19,I25,I28,I31,I33,I37,I40,I47,I53,I56,I67,I70,I76,I80,I96,I107,I109,I115,I118,I123,I126,I128,I130,I133)</f>
        <v>907</v>
      </c>
      <c r="J144" s="183">
        <f>SUM(J5,J8,J15,J19,J25,J28,J31,J33,J37,J40,J47,J53,J56,J67,J70,J76,J80,J96,J107,J109,J115,J118,J123,J126,J128,J130,J133)</f>
        <v>28965</v>
      </c>
      <c r="K144" s="182">
        <f>SUM(K5,K8,K15,K19,K25,K28,K31,K33,K37,K40,K47,K53,K56,K67,K70,K76,K80,K96,K107,K109,K115,K118,K123,K126,K128,K130,K133)</f>
        <v>681</v>
      </c>
      <c r="L144" s="184">
        <f>K144/$J144</f>
        <v>2.3511134127395132E-2</v>
      </c>
      <c r="M144" s="182">
        <f t="shared" ref="M144" si="0">SUM(M5,M8,M15,M19,M25,M28,M31,M33,M37,M40,M47,M53,M56,M67,M70,M76,M80,M96,M107,M109,M115,M118,M123,M126,M128,M130,M133)</f>
        <v>9486</v>
      </c>
      <c r="N144" s="184">
        <f t="shared" ref="N144" si="1">M144/$J144</f>
        <v>0.32749870533402381</v>
      </c>
      <c r="O144" s="182">
        <f t="shared" ref="O144" si="2">SUM(O5,O8,O15,O19,O25,O28,O31,O33,O37,O40,O47,O53,O56,O67,O70,O76,O80,O96,O107,O109,O115,O118,O123,O126,O128,O130,O133)</f>
        <v>3974</v>
      </c>
      <c r="P144" s="184">
        <f t="shared" ref="P144" si="3">O144/$J144</f>
        <v>0.13720006904885207</v>
      </c>
      <c r="Q144" s="226">
        <f t="shared" ref="Q144" si="4">SUM(Q5,Q8,Q15,Q19,Q25,Q28,Q31,Q33,Q37,Q40,Q47,Q53,Q56,Q67,Q70,Q76,Q80,Q96,Q107,Q109,Q115,Q118,Q123,Q126,Q128,Q130,Q133)</f>
        <v>894</v>
      </c>
      <c r="R144" s="225">
        <f t="shared" ref="R144" si="5">Q144/$J144</f>
        <v>3.0864836872087003E-2</v>
      </c>
      <c r="S144" s="182">
        <f t="shared" ref="S144" si="6">SUM(S5,S8,S15,S19,S25,S28,S31,S33,S37,S40,S47,S53,S56,S67,S70,S76,S80,S96,S107,S109,S115,S118,S123,S126,S128,S130,S133)</f>
        <v>260</v>
      </c>
      <c r="T144" s="184">
        <f t="shared" ref="T144" si="7">S144/$J144</f>
        <v>8.9763507681684795E-3</v>
      </c>
      <c r="U144" s="182">
        <f t="shared" ref="U144" si="8">SUM(U5,U8,U15,U19,U25,U28,U31,U33,U37,U40,U47,U53,U56,U67,U70,U76,U80,U96,U107,U109,U115,U118,U123,U126,U128,U130,U133)</f>
        <v>303</v>
      </c>
      <c r="V144" s="184">
        <f t="shared" ref="V144" si="9">U144/$J144</f>
        <v>1.046090108751942E-2</v>
      </c>
      <c r="W144" s="182">
        <f>SUM(W5,W8,W15,W19,W25,W28,W31,W33,W37,W40,W47,W53,W56,W67,W70,W76,W80,W96,W107,W109,W115,W118,W123,W126,W128,W130,W133)</f>
        <v>78</v>
      </c>
      <c r="X144" s="184">
        <f t="shared" ref="X144" si="10">W144/$J144</f>
        <v>2.6929052304505438E-3</v>
      </c>
      <c r="Y144" s="182">
        <f t="shared" ref="Y144" si="11">SUM(Y5,Y8,Y15,Y19,Y25,Y28,Y31,Y33,Y37,Y40,Y47,Y53,Y56,Y67,Y70,Y76,Y80,Y96,Y107,Y109,Y115,Y118,Y123,Y126,Y128,Y130,Y133)</f>
        <v>184</v>
      </c>
      <c r="Z144" s="184">
        <f t="shared" ref="Z144" si="12">Y144/$J144</f>
        <v>6.3524943897807695E-3</v>
      </c>
      <c r="AA144" s="182">
        <f t="shared" ref="AA144" si="13">SUM(AA5,AA8,AA15,AA19,AA25,AA28,AA31,AA33,AA37,AA40,AA47,AA53,AA56,AA67,AA70,AA76,AA80,AA96,AA107,AA109,AA115,AA118,AA123,AA126,AA128,AA130,AA133)</f>
        <v>2215</v>
      </c>
      <c r="AB144" s="184">
        <f t="shared" ref="AB144" si="14">AA144/$J144</f>
        <v>7.647160365958916E-2</v>
      </c>
      <c r="AC144" s="182">
        <f t="shared" ref="AC144" si="15">SUM(AC5,AC8,AC15,AC19,AC25,AC28,AC31,AC33,AC37,AC40,AC47,AC53,AC56,AC67,AC70,AC76,AC80,AC96,AC107,AC109,AC115,AC118,AC123,AC126,AC128,AC130,AC133)</f>
        <v>424</v>
      </c>
      <c r="AD144" s="184">
        <f t="shared" ref="AD144" si="16">AC144/$J144</f>
        <v>1.4638356637320904E-2</v>
      </c>
      <c r="AE144" s="182">
        <f t="shared" ref="AE144" si="17">SUM(AE5,AE8,AE15,AE19,AE25,AE28,AE31,AE33,AE37,AE40,AE47,AE53,AE56,AE67,AE70,AE76,AE80,AE96,AE107,AE109,AE115,AE118,AE123,AE126,AE128,AE130,AE133)</f>
        <v>10467</v>
      </c>
      <c r="AF144" s="187">
        <f t="shared" ref="AF144" si="18">AE144/$J144</f>
        <v>0.36136716727084411</v>
      </c>
    </row>
    <row r="146" spans="1:32" ht="14" thickBo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4" thickBot="1" x14ac:dyDescent="0.2"/>
    <row r="148" spans="1:32" s="152" customFormat="1" ht="26" x14ac:dyDescent="0.15">
      <c r="K148" s="141" t="str">
        <f>'Bureau de vote'!M291</f>
        <v>Nicolas</v>
      </c>
      <c r="L148" s="159" t="str">
        <f>'Bureau de vote'!N291</f>
        <v>DUPONT-AIGAN</v>
      </c>
      <c r="M148" s="141" t="str">
        <f>'Bureau de vote'!O291</f>
        <v>Marine</v>
      </c>
      <c r="N148" s="33" t="str">
        <f>'Bureau de vote'!P291</f>
        <v>LE PEN</v>
      </c>
      <c r="O148" s="159" t="str">
        <f>'Bureau de vote'!Q291</f>
        <v>Emmanuel</v>
      </c>
      <c r="P148" s="159" t="str">
        <f>'Bureau de vote'!R291</f>
        <v>MACRON</v>
      </c>
      <c r="Q148" s="141" t="str">
        <f>'Bureau de vote'!S291</f>
        <v>Benoît</v>
      </c>
      <c r="R148" s="33" t="str">
        <f>'Bureau de vote'!T291</f>
        <v>HAMON</v>
      </c>
      <c r="S148" s="159" t="str">
        <f>'Bureau de vote'!U291</f>
        <v>Nathalie</v>
      </c>
      <c r="T148" s="159" t="str">
        <f>'Bureau de vote'!V291</f>
        <v>ARTHAUD</v>
      </c>
      <c r="U148" s="141" t="str">
        <f>'Bureau de vote'!W291</f>
        <v>Philippe</v>
      </c>
      <c r="V148" s="33" t="str">
        <f>'Bureau de vote'!X291</f>
        <v>POUTOU</v>
      </c>
      <c r="W148" s="159" t="str">
        <f>'Bureau de vote'!Y291</f>
        <v>Jacques</v>
      </c>
      <c r="X148" s="159" t="str">
        <f>'Bureau de vote'!Z291</f>
        <v>CHEMINADE</v>
      </c>
      <c r="Y148" s="141" t="str">
        <f>'Bureau de vote'!AA291</f>
        <v>Jean</v>
      </c>
      <c r="Z148" s="33" t="str">
        <f>'Bureau de vote'!AB291</f>
        <v>LASSALLE</v>
      </c>
      <c r="AA148" s="141" t="str">
        <f>'Bureau de vote'!AC291</f>
        <v>Jean-Luc</v>
      </c>
      <c r="AB148" s="33" t="str">
        <f>'Bureau de vote'!AD291</f>
        <v>MELENCHON</v>
      </c>
      <c r="AC148" s="141" t="str">
        <f>'Bureau de vote'!AE291</f>
        <v>François</v>
      </c>
      <c r="AD148" s="33" t="str">
        <f>'Bureau de vote'!AF291</f>
        <v>ASSELINEAU</v>
      </c>
      <c r="AE148" s="141" t="str">
        <f>'Bureau de vote'!AG291</f>
        <v>François</v>
      </c>
      <c r="AF148" s="33" t="str">
        <f>'Bureau de vote'!AH291</f>
        <v>FILLON</v>
      </c>
    </row>
    <row r="149" spans="1:32" s="147" customFormat="1" ht="23.25" customHeight="1" thickBot="1" x14ac:dyDescent="0.25">
      <c r="A149" s="34" t="str">
        <f>'Bureau de vote'!C292</f>
        <v>TOTAL</v>
      </c>
      <c r="B149" s="34" t="str">
        <f>'Bureau de vote'!D292</f>
        <v>Nbr bureau de vote</v>
      </c>
      <c r="C149" s="34" t="str">
        <f>'Bureau de vote'!E292</f>
        <v>Inscrits</v>
      </c>
      <c r="D149" s="34" t="str">
        <f>'Bureau de vote'!F292</f>
        <v>Abst</v>
      </c>
      <c r="E149" s="34" t="str">
        <f>'Bureau de vote'!G292</f>
        <v>Votants</v>
      </c>
      <c r="F149" s="34" t="str">
        <f>'Bureau de vote'!H292</f>
        <v>% Particip.</v>
      </c>
      <c r="G149" s="34" t="str">
        <f>'Bureau de vote'!I292</f>
        <v>Blancs</v>
      </c>
      <c r="H149" s="34" t="str">
        <f>'Bureau de vote'!J292</f>
        <v>% Blancs</v>
      </c>
      <c r="I149" s="34" t="str">
        <f>'Bureau de vote'!K292</f>
        <v>Nuls</v>
      </c>
      <c r="J149" s="34" t="str">
        <f>'Bureau de vote'!L292</f>
        <v>Exprimés</v>
      </c>
      <c r="K149" s="49" t="str">
        <f>'Bureau de vote'!M292</f>
        <v>Voix</v>
      </c>
      <c r="L149" s="144" t="str">
        <f>'Bureau de vote'!N292</f>
        <v>% Voix/Exp</v>
      </c>
      <c r="M149" s="49" t="str">
        <f>'Bureau de vote'!O292</f>
        <v>Voix</v>
      </c>
      <c r="N149" s="50" t="str">
        <f>'Bureau de vote'!P292</f>
        <v>% Voix/Exp</v>
      </c>
      <c r="O149" s="144" t="str">
        <f>'Bureau de vote'!Q292</f>
        <v>Voix</v>
      </c>
      <c r="P149" s="144" t="str">
        <f>'Bureau de vote'!R292</f>
        <v>% Voix/Exp</v>
      </c>
      <c r="Q149" s="49" t="str">
        <f>'Bureau de vote'!S292</f>
        <v>Voix</v>
      </c>
      <c r="R149" s="50" t="str">
        <f>'Bureau de vote'!T292</f>
        <v>% Voix/Exp</v>
      </c>
      <c r="S149" s="144" t="str">
        <f>'Bureau de vote'!U292</f>
        <v>Voix</v>
      </c>
      <c r="T149" s="144" t="str">
        <f>'Bureau de vote'!V292</f>
        <v>% Voix/Exp</v>
      </c>
      <c r="U149" s="49" t="str">
        <f>'Bureau de vote'!W292</f>
        <v>Voix</v>
      </c>
      <c r="V149" s="50" t="str">
        <f>'Bureau de vote'!X292</f>
        <v>% Voix/Exp</v>
      </c>
      <c r="W149" s="144" t="str">
        <f>'Bureau de vote'!Y292</f>
        <v>Voix</v>
      </c>
      <c r="X149" s="144" t="str">
        <f>'Bureau de vote'!Z292</f>
        <v>% Voix/Exp</v>
      </c>
      <c r="Y149" s="142" t="str">
        <f>'Bureau de vote'!AA292</f>
        <v>Voix</v>
      </c>
      <c r="Z149" s="143" t="str">
        <f>'Bureau de vote'!AB292</f>
        <v>% Voix/Exp</v>
      </c>
      <c r="AA149" s="142" t="str">
        <f>'Bureau de vote'!AC292</f>
        <v>Voix</v>
      </c>
      <c r="AB149" s="143" t="str">
        <f>'Bureau de vote'!AD292</f>
        <v>% Voix/Exp</v>
      </c>
      <c r="AC149" s="142" t="str">
        <f>'Bureau de vote'!AE292</f>
        <v>Voix</v>
      </c>
      <c r="AD149" s="143" t="str">
        <f>'Bureau de vote'!AF292</f>
        <v>% Voix/Exp</v>
      </c>
      <c r="AE149" s="142" t="str">
        <f>'Bureau de vote'!AG292</f>
        <v>Voix</v>
      </c>
      <c r="AF149" s="143" t="str">
        <f>'Bureau de vote'!AH292</f>
        <v>% Voix/Exp</v>
      </c>
    </row>
    <row r="150" spans="1:32" s="51" customFormat="1" ht="24" customHeight="1" thickBot="1" x14ac:dyDescent="0.2">
      <c r="A150" s="166" t="str">
        <f>'Bureau de vote'!C293</f>
        <v>POLYNÉSIE FRANÇAISE</v>
      </c>
      <c r="B150" s="178">
        <f>'Bureau de vote'!D293</f>
        <v>236</v>
      </c>
      <c r="C150" s="178">
        <f>'Bureau de vote'!E293</f>
        <v>203940</v>
      </c>
      <c r="D150" s="178">
        <f>'Bureau de vote'!F293</f>
        <v>124527</v>
      </c>
      <c r="E150" s="178">
        <f>'Bureau de vote'!G293</f>
        <v>79413</v>
      </c>
      <c r="F150" s="181">
        <f>'Bureau de vote'!H293</f>
        <v>0.3893939393939394</v>
      </c>
      <c r="G150" s="178">
        <f>'Bureau de vote'!I293</f>
        <v>1754</v>
      </c>
      <c r="H150" s="181">
        <f>'Bureau de vote'!J293</f>
        <v>8.6005687947435516E-3</v>
      </c>
      <c r="I150" s="178">
        <f>'Bureau de vote'!K293</f>
        <v>2038</v>
      </c>
      <c r="J150" s="179">
        <f>'Bureau de vote'!L293</f>
        <v>75621</v>
      </c>
      <c r="K150" s="166">
        <f>'Bureau de vote'!M293</f>
        <v>1767</v>
      </c>
      <c r="L150" s="181">
        <f>'Bureau de vote'!N293</f>
        <v>2.3366525171579323E-2</v>
      </c>
      <c r="M150" s="166">
        <f>'Bureau de vote'!O293</f>
        <v>24604</v>
      </c>
      <c r="N150" s="223">
        <f>'Bureau de vote'!P293</f>
        <v>0.3253593578503326</v>
      </c>
      <c r="O150" s="178">
        <f>'Bureau de vote'!Q293</f>
        <v>11119</v>
      </c>
      <c r="P150" s="181">
        <f>'Bureau de vote'!R293</f>
        <v>0.14703587627775352</v>
      </c>
      <c r="Q150" s="180">
        <f>'Bureau de vote'!S293</f>
        <v>2203</v>
      </c>
      <c r="R150" s="224">
        <f>'Bureau de vote'!T293</f>
        <v>2.9132119384826967E-2</v>
      </c>
      <c r="S150" s="178">
        <f>'Bureau de vote'!U293</f>
        <v>689</v>
      </c>
      <c r="T150" s="181">
        <f>'Bureau de vote'!V293</f>
        <v>9.1112257177239121E-3</v>
      </c>
      <c r="U150" s="180">
        <f>'Bureau de vote'!W293</f>
        <v>755</v>
      </c>
      <c r="V150" s="224">
        <f>'Bureau de vote'!X293</f>
        <v>9.9839991536742438E-3</v>
      </c>
      <c r="W150" s="178">
        <f>'Bureau de vote'!Y293</f>
        <v>201</v>
      </c>
      <c r="X150" s="181">
        <f>'Bureau de vote'!Z293</f>
        <v>2.6579918276669178E-3</v>
      </c>
      <c r="Y150" s="166">
        <f>'Bureau de vote'!AA293</f>
        <v>447</v>
      </c>
      <c r="Z150" s="223">
        <f>'Bureau de vote'!AB293</f>
        <v>5.9110564525726977E-3</v>
      </c>
      <c r="AA150" s="166">
        <f>'Bureau de vote'!AC293</f>
        <v>5952</v>
      </c>
      <c r="AB150" s="223">
        <f>'Bureau de vote'!AD293</f>
        <v>7.8708295314793508E-2</v>
      </c>
      <c r="AC150" s="166">
        <f>'Bureau de vote'!AE293</f>
        <v>1206</v>
      </c>
      <c r="AD150" s="223">
        <f>'Bureau de vote'!AF293</f>
        <v>1.5947950966001507E-2</v>
      </c>
      <c r="AE150" s="166">
        <f>'Bureau de vote'!AG293</f>
        <v>26679</v>
      </c>
      <c r="AF150" s="223">
        <f>'Bureau de vote'!AH293</f>
        <v>0.35279882572301346</v>
      </c>
    </row>
  </sheetData>
  <phoneticPr fontId="1" type="noConversion"/>
  <pageMargins left="0.75196850393700787" right="0.75196850393700787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F92"/>
  <sheetViews>
    <sheetView topLeftCell="M63" zoomScale="85" zoomScaleNormal="85" zoomScalePageLayoutView="85" workbookViewId="0">
      <selection activeCell="T120" sqref="T120"/>
    </sheetView>
  </sheetViews>
  <sheetFormatPr baseColWidth="10" defaultRowHeight="13" x14ac:dyDescent="0.15"/>
  <cols>
    <col min="1" max="1" width="19" customWidth="1"/>
    <col min="2" max="2" width="12.1640625" customWidth="1"/>
    <col min="8" max="9" width="12.6640625" customWidth="1"/>
    <col min="11" max="11" width="10.33203125" customWidth="1"/>
    <col min="14" max="14" width="13.6640625" bestFit="1" customWidth="1"/>
    <col min="24" max="24" width="12.1640625" bestFit="1" customWidth="1"/>
    <col min="28" max="28" width="12.5" bestFit="1" customWidth="1"/>
    <col min="30" max="30" width="12.6640625" bestFit="1" customWidth="1"/>
  </cols>
  <sheetData>
    <row r="1" spans="1:32" ht="20" x14ac:dyDescent="0.2">
      <c r="A1" s="7" t="str">
        <f>'Bureau de vote'!C1</f>
        <v xml:space="preserve">PRÉSIDENTIELLE 1er tour </v>
      </c>
      <c r="C1" s="9" t="s">
        <v>74</v>
      </c>
    </row>
    <row r="2" spans="1:32" ht="14" thickBot="1" x14ac:dyDescent="0.2">
      <c r="A2" s="8" t="str">
        <f>'Bureau de vote'!C2</f>
        <v>samedi 22 avril 2017</v>
      </c>
    </row>
    <row r="3" spans="1:32" s="29" customFormat="1" ht="26" x14ac:dyDescent="0.15">
      <c r="A3" s="56">
        <f ca="1">NOW()</f>
        <v>41386.345671180556</v>
      </c>
      <c r="K3" s="35" t="str">
        <f>'Bureau de vote'!M3</f>
        <v>Nicolas</v>
      </c>
      <c r="L3" s="33" t="str">
        <f>'Bureau de vote'!N3</f>
        <v>DUPONT-AIGAN</v>
      </c>
      <c r="M3" s="35" t="str">
        <f>'Bureau de vote'!O3</f>
        <v>Marine</v>
      </c>
      <c r="N3" s="36" t="str">
        <f>'Bureau de vote'!P3</f>
        <v>LE PEN</v>
      </c>
      <c r="O3" s="35" t="str">
        <f>'Bureau de vote'!Q3</f>
        <v>Emmanuel</v>
      </c>
      <c r="P3" s="36" t="str">
        <f>'Bureau de vote'!R3</f>
        <v>MACRON</v>
      </c>
      <c r="Q3" s="35" t="str">
        <f>'Bureau de vote'!S3</f>
        <v>Benoît</v>
      </c>
      <c r="R3" s="36" t="str">
        <f>'Bureau de vote'!T3</f>
        <v>HAMON</v>
      </c>
      <c r="S3" s="35" t="str">
        <f>'Bureau de vote'!U3</f>
        <v>Nathalie</v>
      </c>
      <c r="T3" s="36" t="str">
        <f>'Bureau de vote'!V3</f>
        <v>ARTHAUD</v>
      </c>
      <c r="U3" s="35" t="str">
        <f>'Bureau de vote'!W3</f>
        <v>Philippe</v>
      </c>
      <c r="V3" s="36" t="str">
        <f>'Bureau de vote'!X3</f>
        <v>POUTOU</v>
      </c>
      <c r="W3" s="35" t="str">
        <f>'Bureau de vote'!Y3</f>
        <v>Jacques</v>
      </c>
      <c r="X3" s="36" t="str">
        <f>'Bureau de vote'!Z3</f>
        <v>CHEMINADE</v>
      </c>
      <c r="Y3" s="35" t="str">
        <f>'Bureau de vote'!AA3</f>
        <v>Jean</v>
      </c>
      <c r="Z3" s="36" t="str">
        <f>'Bureau de vote'!AB3</f>
        <v>LASSALLE</v>
      </c>
      <c r="AA3" s="35" t="str">
        <f>'Bureau de vote'!AC3</f>
        <v>Jean-Luc</v>
      </c>
      <c r="AB3" s="36" t="str">
        <f>'Bureau de vote'!AD3</f>
        <v>MELENCHON</v>
      </c>
      <c r="AC3" s="35" t="str">
        <f>'Bureau de vote'!AE3</f>
        <v>François</v>
      </c>
      <c r="AD3" s="36" t="str">
        <f>'Bureau de vote'!AF3</f>
        <v>ASSELINEAU</v>
      </c>
      <c r="AE3" s="35" t="str">
        <f>'Bureau de vote'!AG3</f>
        <v>François</v>
      </c>
      <c r="AF3" s="36" t="str">
        <f>'Bureau de vote'!AH3</f>
        <v>FILLON</v>
      </c>
    </row>
    <row r="4" spans="1:32" s="39" customFormat="1" ht="15" thickBot="1" x14ac:dyDescent="0.2">
      <c r="A4" s="28" t="s">
        <v>76</v>
      </c>
      <c r="B4" s="28" t="s">
        <v>77</v>
      </c>
      <c r="C4" s="28" t="s">
        <v>112</v>
      </c>
      <c r="D4" s="28" t="s">
        <v>113</v>
      </c>
      <c r="E4" s="28" t="s">
        <v>114</v>
      </c>
      <c r="F4" s="28" t="s">
        <v>78</v>
      </c>
      <c r="G4" s="28" t="str">
        <f>'Archipel - IDV'!G4</f>
        <v>Blancs</v>
      </c>
      <c r="H4" s="28" t="str">
        <f>'Archipel - IDV'!H4</f>
        <v>% Blancs</v>
      </c>
      <c r="I4" s="28" t="str">
        <f>'Archipel - IDV'!I4</f>
        <v>Nuls</v>
      </c>
      <c r="J4" s="28" t="s">
        <v>115</v>
      </c>
      <c r="K4" s="105" t="str">
        <f>'Bureau de vote'!M4</f>
        <v>Voix</v>
      </c>
      <c r="L4" s="106" t="str">
        <f>'Bureau de vote'!N4</f>
        <v>% Voix/Exp</v>
      </c>
      <c r="M4" s="105" t="str">
        <f>'Bureau de vote'!O4</f>
        <v>Voix</v>
      </c>
      <c r="N4" s="106" t="str">
        <f>'Bureau de vote'!P4</f>
        <v>% Voix/Exp</v>
      </c>
      <c r="O4" s="105" t="str">
        <f>'Bureau de vote'!Q4</f>
        <v>Voix</v>
      </c>
      <c r="P4" s="106" t="str">
        <f>'Bureau de vote'!R4</f>
        <v>% Voix/Exp</v>
      </c>
      <c r="Q4" s="105" t="str">
        <f>'Bureau de vote'!S4</f>
        <v>Voix</v>
      </c>
      <c r="R4" s="106" t="str">
        <f>'Bureau de vote'!T4</f>
        <v>% Voix/Exp</v>
      </c>
      <c r="S4" s="105" t="str">
        <f>'Bureau de vote'!U4</f>
        <v>Voix</v>
      </c>
      <c r="T4" s="106" t="str">
        <f>'Bureau de vote'!V4</f>
        <v>% Voix/Exp</v>
      </c>
      <c r="U4" s="105" t="str">
        <f>'Bureau de vote'!W4</f>
        <v>Voix</v>
      </c>
      <c r="V4" s="106" t="str">
        <f>'Bureau de vote'!X4</f>
        <v>% Voix/Exp</v>
      </c>
      <c r="W4" s="105" t="str">
        <f>'Bureau de vote'!Y4</f>
        <v>Voix</v>
      </c>
      <c r="X4" s="106" t="str">
        <f>'Bureau de vote'!Z4</f>
        <v>% Voix/Exp</v>
      </c>
      <c r="Y4" s="105" t="str">
        <f>'Bureau de vote'!AA4</f>
        <v>Voix</v>
      </c>
      <c r="Z4" s="106" t="str">
        <f>'Bureau de vote'!AB4</f>
        <v>% Voix/Exp</v>
      </c>
      <c r="AA4" s="105" t="str">
        <f>'Bureau de vote'!AC4</f>
        <v>Voix</v>
      </c>
      <c r="AB4" s="106" t="str">
        <f>'Bureau de vote'!AD4</f>
        <v>% Voix/Exp</v>
      </c>
      <c r="AC4" s="105" t="str">
        <f>'Bureau de vote'!AE4</f>
        <v>Voix</v>
      </c>
      <c r="AD4" s="106" t="str">
        <f>'Bureau de vote'!AF4</f>
        <v>% Voix/Exp</v>
      </c>
      <c r="AE4" s="105" t="str">
        <f>'Bureau de vote'!AG4</f>
        <v>Voix</v>
      </c>
      <c r="AF4" s="106" t="str">
        <f>'Bureau de vote'!AH4</f>
        <v>% Voix/Exp</v>
      </c>
    </row>
    <row r="5" spans="1:32" x14ac:dyDescent="0.15">
      <c r="A5" s="2" t="str">
        <f>'Bureau de vote'!C61</f>
        <v>HITIAA O TE RA</v>
      </c>
      <c r="B5" s="3"/>
      <c r="C5" s="3">
        <f>'Bureau de vote'!E61</f>
        <v>7891</v>
      </c>
      <c r="D5" s="3">
        <f>'Bureau de vote'!F61</f>
        <v>5146</v>
      </c>
      <c r="E5" s="3">
        <f>'Bureau de vote'!G61</f>
        <v>2745</v>
      </c>
      <c r="F5" s="134">
        <f>'Bureau de vote'!H61</f>
        <v>0.34786465593714361</v>
      </c>
      <c r="G5" s="3">
        <f>'Bureau de vote'!I61</f>
        <v>73</v>
      </c>
      <c r="H5" s="134">
        <f>'Bureau de vote'!J61</f>
        <v>9.2510454948675699E-3</v>
      </c>
      <c r="I5" s="3">
        <f>'Bureau de vote'!K61</f>
        <v>52</v>
      </c>
      <c r="J5" s="3">
        <f>'Bureau de vote'!L61</f>
        <v>2620</v>
      </c>
      <c r="K5" s="2">
        <f>'Bureau de vote'!M61</f>
        <v>38</v>
      </c>
      <c r="L5" s="138">
        <f>'Bureau de vote'!N61</f>
        <v>1.4503816793893129E-2</v>
      </c>
      <c r="M5" s="3">
        <f>'Bureau de vote'!O61</f>
        <v>965</v>
      </c>
      <c r="N5" s="134">
        <f>'Bureau de vote'!P61</f>
        <v>0.36832061068702288</v>
      </c>
      <c r="O5" s="2">
        <f>'Bureau de vote'!Q61</f>
        <v>199</v>
      </c>
      <c r="P5" s="138">
        <f>'Bureau de vote'!R61</f>
        <v>7.5954198473282442E-2</v>
      </c>
      <c r="Q5" s="2">
        <f>'Bureau de vote'!S61</f>
        <v>45</v>
      </c>
      <c r="R5" s="138">
        <f>'Bureau de vote'!T61</f>
        <v>1.717557251908397E-2</v>
      </c>
      <c r="S5" s="3">
        <f>'Bureau de vote'!U61</f>
        <v>28</v>
      </c>
      <c r="T5" s="134">
        <f>'Bureau de vote'!V61</f>
        <v>1.0687022900763359E-2</v>
      </c>
      <c r="U5" s="2">
        <f>'Bureau de vote'!W61</f>
        <v>24</v>
      </c>
      <c r="V5" s="138">
        <f>'Bureau de vote'!X61</f>
        <v>9.1603053435114507E-3</v>
      </c>
      <c r="W5" s="3">
        <f>'Bureau de vote'!Y61</f>
        <v>8</v>
      </c>
      <c r="X5" s="134">
        <f>'Bureau de vote'!Z61</f>
        <v>3.0534351145038168E-3</v>
      </c>
      <c r="Y5" s="2">
        <f>'Bureau de vote'!AA61</f>
        <v>7</v>
      </c>
      <c r="Z5" s="138">
        <f>'Bureau de vote'!AB61</f>
        <v>2.6717557251908397E-3</v>
      </c>
      <c r="AA5" s="3">
        <f>'Bureau de vote'!AC61</f>
        <v>153</v>
      </c>
      <c r="AB5" s="134">
        <f>'Bureau de vote'!AD61</f>
        <v>5.8396946564885498E-2</v>
      </c>
      <c r="AC5" s="2">
        <f>'Bureau de vote'!AE61</f>
        <v>14</v>
      </c>
      <c r="AD5" s="138">
        <f>'Bureau de vote'!AF61</f>
        <v>5.3435114503816794E-3</v>
      </c>
      <c r="AE5" s="3">
        <f>'Bureau de vote'!AG61</f>
        <v>1139</v>
      </c>
      <c r="AF5" s="138">
        <f>'Bureau de vote'!AH61</f>
        <v>0.4347328244274809</v>
      </c>
    </row>
    <row r="6" spans="1:32" x14ac:dyDescent="0.15">
      <c r="A6" s="23" t="str">
        <f>'Bureau de vote'!C62</f>
        <v>Hitiaa 1</v>
      </c>
      <c r="B6" s="83">
        <f>'Bureau de vote'!D62</f>
        <v>1</v>
      </c>
      <c r="C6" s="83">
        <f>'Bureau de vote'!E62</f>
        <v>990</v>
      </c>
      <c r="D6" s="83">
        <f>'Bureau de vote'!F62</f>
        <v>698</v>
      </c>
      <c r="E6" s="83">
        <f>'Bureau de vote'!G62</f>
        <v>292</v>
      </c>
      <c r="F6" s="192">
        <f>'Bureau de vote'!H62</f>
        <v>29.49</v>
      </c>
      <c r="G6" s="83">
        <f>'Bureau de vote'!I62</f>
        <v>7</v>
      </c>
      <c r="H6" s="192">
        <f>'Bureau de vote'!J62</f>
        <v>0</v>
      </c>
      <c r="I6" s="83">
        <f>'Bureau de vote'!K62</f>
        <v>6</v>
      </c>
      <c r="J6" s="83">
        <f>'Bureau de vote'!L62</f>
        <v>279</v>
      </c>
      <c r="K6" s="23">
        <f>'Bureau de vote'!M62</f>
        <v>3</v>
      </c>
      <c r="L6" s="90">
        <f>'Bureau de vote'!N62</f>
        <v>0</v>
      </c>
      <c r="M6" s="83">
        <f>'Bureau de vote'!O62</f>
        <v>152</v>
      </c>
      <c r="N6" s="83">
        <f>'Bureau de vote'!P62</f>
        <v>0</v>
      </c>
      <c r="O6" s="23">
        <f>'Bureau de vote'!Q62</f>
        <v>13</v>
      </c>
      <c r="P6" s="90">
        <f>'Bureau de vote'!R62</f>
        <v>0</v>
      </c>
      <c r="Q6" s="23">
        <f>'Bureau de vote'!S62</f>
        <v>4</v>
      </c>
      <c r="R6" s="90">
        <f>'Bureau de vote'!T62</f>
        <v>0</v>
      </c>
      <c r="S6" s="83">
        <f>'Bureau de vote'!U62</f>
        <v>2</v>
      </c>
      <c r="T6" s="83">
        <f>'Bureau de vote'!V62</f>
        <v>0</v>
      </c>
      <c r="U6" s="23">
        <f>'Bureau de vote'!W62</f>
        <v>0</v>
      </c>
      <c r="V6" s="90">
        <f>'Bureau de vote'!X62</f>
        <v>0</v>
      </c>
      <c r="W6" s="83">
        <f>'Bureau de vote'!Y62</f>
        <v>1</v>
      </c>
      <c r="X6" s="83">
        <f>'Bureau de vote'!Z62</f>
        <v>0</v>
      </c>
      <c r="Y6" s="23">
        <f>'Bureau de vote'!AA62</f>
        <v>0</v>
      </c>
      <c r="Z6" s="90">
        <f>'Bureau de vote'!AB62</f>
        <v>0</v>
      </c>
      <c r="AA6" s="83">
        <f>'Bureau de vote'!AC62</f>
        <v>25</v>
      </c>
      <c r="AB6" s="83">
        <f>'Bureau de vote'!AD62</f>
        <v>0</v>
      </c>
      <c r="AC6" s="23">
        <f>'Bureau de vote'!AE62</f>
        <v>1</v>
      </c>
      <c r="AD6" s="90">
        <f>'Bureau de vote'!AF62</f>
        <v>0</v>
      </c>
      <c r="AE6" s="83">
        <f>'Bureau de vote'!AG62</f>
        <v>78</v>
      </c>
      <c r="AF6" s="90">
        <f>'Bureau de vote'!AH62</f>
        <v>0</v>
      </c>
    </row>
    <row r="7" spans="1:32" x14ac:dyDescent="0.15">
      <c r="A7" s="23" t="str">
        <f>'Bureau de vote'!C63</f>
        <v>Hitiaa 2</v>
      </c>
      <c r="B7" s="83">
        <f>'Bureau de vote'!D63</f>
        <v>2</v>
      </c>
      <c r="C7" s="83">
        <f>'Bureau de vote'!E63</f>
        <v>761</v>
      </c>
      <c r="D7" s="83">
        <f>'Bureau de vote'!F63</f>
        <v>529</v>
      </c>
      <c r="E7" s="83">
        <f>'Bureau de vote'!G63</f>
        <v>232</v>
      </c>
      <c r="F7" s="192">
        <f>'Bureau de vote'!H63</f>
        <v>30.49</v>
      </c>
      <c r="G7" s="83">
        <f>'Bureau de vote'!I63</f>
        <v>7</v>
      </c>
      <c r="H7" s="192">
        <f>'Bureau de vote'!J63</f>
        <v>0</v>
      </c>
      <c r="I7" s="83">
        <f>'Bureau de vote'!K63</f>
        <v>3</v>
      </c>
      <c r="J7" s="83">
        <f>'Bureau de vote'!L63</f>
        <v>222</v>
      </c>
      <c r="K7" s="23">
        <f>'Bureau de vote'!M63</f>
        <v>0</v>
      </c>
      <c r="L7" s="90">
        <f>'Bureau de vote'!N63</f>
        <v>0</v>
      </c>
      <c r="M7" s="83">
        <f>'Bureau de vote'!O63</f>
        <v>88</v>
      </c>
      <c r="N7" s="83">
        <f>'Bureau de vote'!P63</f>
        <v>0</v>
      </c>
      <c r="O7" s="23">
        <f>'Bureau de vote'!Q63</f>
        <v>25</v>
      </c>
      <c r="P7" s="90">
        <f>'Bureau de vote'!R63</f>
        <v>0</v>
      </c>
      <c r="Q7" s="23">
        <f>'Bureau de vote'!S63</f>
        <v>7</v>
      </c>
      <c r="R7" s="90">
        <f>'Bureau de vote'!T63</f>
        <v>0</v>
      </c>
      <c r="S7" s="83">
        <f>'Bureau de vote'!U63</f>
        <v>3</v>
      </c>
      <c r="T7" s="83">
        <f>'Bureau de vote'!V63</f>
        <v>0</v>
      </c>
      <c r="U7" s="23">
        <f>'Bureau de vote'!W63</f>
        <v>1</v>
      </c>
      <c r="V7" s="90">
        <f>'Bureau de vote'!X63</f>
        <v>0</v>
      </c>
      <c r="W7" s="83">
        <f>'Bureau de vote'!Y63</f>
        <v>0</v>
      </c>
      <c r="X7" s="83">
        <f>'Bureau de vote'!Z63</f>
        <v>0</v>
      </c>
      <c r="Y7" s="23">
        <f>'Bureau de vote'!AA63</f>
        <v>2</v>
      </c>
      <c r="Z7" s="90">
        <f>'Bureau de vote'!AB63</f>
        <v>0</v>
      </c>
      <c r="AA7" s="83">
        <f>'Bureau de vote'!AC63</f>
        <v>21</v>
      </c>
      <c r="AB7" s="83">
        <f>'Bureau de vote'!AD63</f>
        <v>0</v>
      </c>
      <c r="AC7" s="23">
        <f>'Bureau de vote'!AE63</f>
        <v>4</v>
      </c>
      <c r="AD7" s="90">
        <f>'Bureau de vote'!AF63</f>
        <v>0</v>
      </c>
      <c r="AE7" s="83">
        <f>'Bureau de vote'!AG63</f>
        <v>71</v>
      </c>
      <c r="AF7" s="90">
        <f>'Bureau de vote'!AH63</f>
        <v>0</v>
      </c>
    </row>
    <row r="8" spans="1:32" x14ac:dyDescent="0.15">
      <c r="A8" s="23" t="str">
        <f>'Bureau de vote'!C64</f>
        <v>Mahaena</v>
      </c>
      <c r="B8" s="83">
        <f>'Bureau de vote'!D64</f>
        <v>3</v>
      </c>
      <c r="C8" s="83">
        <f>'Bureau de vote'!E64</f>
        <v>847</v>
      </c>
      <c r="D8" s="83">
        <f>'Bureau de vote'!F64</f>
        <v>465</v>
      </c>
      <c r="E8" s="83">
        <f>'Bureau de vote'!G64</f>
        <v>382</v>
      </c>
      <c r="F8" s="192">
        <f>'Bureau de vote'!H64</f>
        <v>45.1</v>
      </c>
      <c r="G8" s="83">
        <f>'Bureau de vote'!I64</f>
        <v>7</v>
      </c>
      <c r="H8" s="192">
        <f>'Bureau de vote'!J64</f>
        <v>0</v>
      </c>
      <c r="I8" s="83">
        <f>'Bureau de vote'!K64</f>
        <v>4</v>
      </c>
      <c r="J8" s="83">
        <f>'Bureau de vote'!L64</f>
        <v>371</v>
      </c>
      <c r="K8" s="23">
        <f>'Bureau de vote'!M64</f>
        <v>5</v>
      </c>
      <c r="L8" s="90">
        <f>'Bureau de vote'!N64</f>
        <v>0</v>
      </c>
      <c r="M8" s="83">
        <f>'Bureau de vote'!O64</f>
        <v>143</v>
      </c>
      <c r="N8" s="83">
        <f>'Bureau de vote'!P64</f>
        <v>0</v>
      </c>
      <c r="O8" s="23">
        <f>'Bureau de vote'!Q64</f>
        <v>19</v>
      </c>
      <c r="P8" s="90">
        <f>'Bureau de vote'!R64</f>
        <v>0</v>
      </c>
      <c r="Q8" s="23">
        <f>'Bureau de vote'!S64</f>
        <v>6</v>
      </c>
      <c r="R8" s="90">
        <f>'Bureau de vote'!T64</f>
        <v>0</v>
      </c>
      <c r="S8" s="83">
        <f>'Bureau de vote'!U64</f>
        <v>0</v>
      </c>
      <c r="T8" s="83">
        <f>'Bureau de vote'!V64</f>
        <v>0</v>
      </c>
      <c r="U8" s="23">
        <f>'Bureau de vote'!W64</f>
        <v>3</v>
      </c>
      <c r="V8" s="90">
        <f>'Bureau de vote'!X64</f>
        <v>0</v>
      </c>
      <c r="W8" s="83">
        <f>'Bureau de vote'!Y64</f>
        <v>0</v>
      </c>
      <c r="X8" s="83">
        <f>'Bureau de vote'!Z64</f>
        <v>0</v>
      </c>
      <c r="Y8" s="23">
        <f>'Bureau de vote'!AA64</f>
        <v>1</v>
      </c>
      <c r="Z8" s="90">
        <f>'Bureau de vote'!AB64</f>
        <v>0</v>
      </c>
      <c r="AA8" s="83">
        <f>'Bureau de vote'!AC64</f>
        <v>13</v>
      </c>
      <c r="AB8" s="83">
        <f>'Bureau de vote'!AD64</f>
        <v>0</v>
      </c>
      <c r="AC8" s="23">
        <f>'Bureau de vote'!AE64</f>
        <v>1</v>
      </c>
      <c r="AD8" s="90">
        <f>'Bureau de vote'!AF64</f>
        <v>0</v>
      </c>
      <c r="AE8" s="83">
        <f>'Bureau de vote'!AG64</f>
        <v>180</v>
      </c>
      <c r="AF8" s="90">
        <f>'Bureau de vote'!AH64</f>
        <v>0</v>
      </c>
    </row>
    <row r="9" spans="1:32" x14ac:dyDescent="0.15">
      <c r="A9" s="23" t="str">
        <f>'Bureau de vote'!C65</f>
        <v>Papenoo 1</v>
      </c>
      <c r="B9" s="83">
        <f>'Bureau de vote'!D65</f>
        <v>4</v>
      </c>
      <c r="C9" s="83">
        <f>'Bureau de vote'!E65</f>
        <v>960</v>
      </c>
      <c r="D9" s="83">
        <f>'Bureau de vote'!F65</f>
        <v>608</v>
      </c>
      <c r="E9" s="83">
        <f>'Bureau de vote'!G65</f>
        <v>352</v>
      </c>
      <c r="F9" s="192">
        <f>'Bureau de vote'!H65</f>
        <v>36.67</v>
      </c>
      <c r="G9" s="83">
        <f>'Bureau de vote'!I65</f>
        <v>3</v>
      </c>
      <c r="H9" s="192">
        <f>'Bureau de vote'!J65</f>
        <v>0</v>
      </c>
      <c r="I9" s="83">
        <f>'Bureau de vote'!K65</f>
        <v>7</v>
      </c>
      <c r="J9" s="83">
        <f>'Bureau de vote'!L65</f>
        <v>342</v>
      </c>
      <c r="K9" s="23">
        <f>'Bureau de vote'!M65</f>
        <v>6</v>
      </c>
      <c r="L9" s="90">
        <f>'Bureau de vote'!N65</f>
        <v>0</v>
      </c>
      <c r="M9" s="83">
        <f>'Bureau de vote'!O65</f>
        <v>120</v>
      </c>
      <c r="N9" s="83">
        <f>'Bureau de vote'!P65</f>
        <v>0</v>
      </c>
      <c r="O9" s="23">
        <f>'Bureau de vote'!Q65</f>
        <v>22</v>
      </c>
      <c r="P9" s="90">
        <f>'Bureau de vote'!R65</f>
        <v>0</v>
      </c>
      <c r="Q9" s="23">
        <f>'Bureau de vote'!S65</f>
        <v>5</v>
      </c>
      <c r="R9" s="90">
        <f>'Bureau de vote'!T65</f>
        <v>0</v>
      </c>
      <c r="S9" s="83">
        <f>'Bureau de vote'!U65</f>
        <v>4</v>
      </c>
      <c r="T9" s="83">
        <f>'Bureau de vote'!V65</f>
        <v>0</v>
      </c>
      <c r="U9" s="23">
        <f>'Bureau de vote'!W65</f>
        <v>5</v>
      </c>
      <c r="V9" s="90">
        <f>'Bureau de vote'!X65</f>
        <v>0</v>
      </c>
      <c r="W9" s="83">
        <f>'Bureau de vote'!Y65</f>
        <v>2</v>
      </c>
      <c r="X9" s="83">
        <f>'Bureau de vote'!Z65</f>
        <v>0</v>
      </c>
      <c r="Y9" s="23">
        <f>'Bureau de vote'!AA65</f>
        <v>0</v>
      </c>
      <c r="Z9" s="90">
        <f>'Bureau de vote'!AB65</f>
        <v>0</v>
      </c>
      <c r="AA9" s="83">
        <f>'Bureau de vote'!AC65</f>
        <v>22</v>
      </c>
      <c r="AB9" s="83">
        <f>'Bureau de vote'!AD65</f>
        <v>0</v>
      </c>
      <c r="AC9" s="23">
        <f>'Bureau de vote'!AE65</f>
        <v>2</v>
      </c>
      <c r="AD9" s="90">
        <f>'Bureau de vote'!AF65</f>
        <v>0</v>
      </c>
      <c r="AE9" s="83">
        <f>'Bureau de vote'!AG65</f>
        <v>154</v>
      </c>
      <c r="AF9" s="90">
        <f>'Bureau de vote'!AH65</f>
        <v>0</v>
      </c>
    </row>
    <row r="10" spans="1:32" x14ac:dyDescent="0.15">
      <c r="A10" s="23" t="str">
        <f>'Bureau de vote'!C66</f>
        <v>Papenoo 2</v>
      </c>
      <c r="B10" s="83">
        <f>'Bureau de vote'!D66</f>
        <v>5</v>
      </c>
      <c r="C10" s="83">
        <f>'Bureau de vote'!E66</f>
        <v>957</v>
      </c>
      <c r="D10" s="83">
        <f>'Bureau de vote'!F66</f>
        <v>533</v>
      </c>
      <c r="E10" s="83">
        <f>'Bureau de vote'!G66</f>
        <v>424</v>
      </c>
      <c r="F10" s="192">
        <f>'Bureau de vote'!H66</f>
        <v>44.31</v>
      </c>
      <c r="G10" s="83">
        <f>'Bureau de vote'!I66</f>
        <v>15</v>
      </c>
      <c r="H10" s="192">
        <f>'Bureau de vote'!J66</f>
        <v>0</v>
      </c>
      <c r="I10" s="83">
        <f>'Bureau de vote'!K66</f>
        <v>11</v>
      </c>
      <c r="J10" s="83">
        <f>'Bureau de vote'!L66</f>
        <v>398</v>
      </c>
      <c r="K10" s="23">
        <f>'Bureau de vote'!M66</f>
        <v>1</v>
      </c>
      <c r="L10" s="90">
        <f>'Bureau de vote'!N66</f>
        <v>0</v>
      </c>
      <c r="M10" s="83">
        <f>'Bureau de vote'!O66</f>
        <v>112</v>
      </c>
      <c r="N10" s="83">
        <f>'Bureau de vote'!P66</f>
        <v>0</v>
      </c>
      <c r="O10" s="23">
        <f>'Bureau de vote'!Q66</f>
        <v>36</v>
      </c>
      <c r="P10" s="90">
        <f>'Bureau de vote'!R66</f>
        <v>0</v>
      </c>
      <c r="Q10" s="23">
        <f>'Bureau de vote'!S66</f>
        <v>8</v>
      </c>
      <c r="R10" s="90">
        <f>'Bureau de vote'!T66</f>
        <v>0</v>
      </c>
      <c r="S10" s="83">
        <f>'Bureau de vote'!U66</f>
        <v>6</v>
      </c>
      <c r="T10" s="83">
        <f>'Bureau de vote'!V66</f>
        <v>0</v>
      </c>
      <c r="U10" s="23">
        <f>'Bureau de vote'!W66</f>
        <v>2</v>
      </c>
      <c r="V10" s="90">
        <f>'Bureau de vote'!X66</f>
        <v>0</v>
      </c>
      <c r="W10" s="83">
        <f>'Bureau de vote'!Y66</f>
        <v>0</v>
      </c>
      <c r="X10" s="83">
        <f>'Bureau de vote'!Z66</f>
        <v>0</v>
      </c>
      <c r="Y10" s="23">
        <f>'Bureau de vote'!AA66</f>
        <v>0</v>
      </c>
      <c r="Z10" s="90">
        <f>'Bureau de vote'!AB66</f>
        <v>0</v>
      </c>
      <c r="AA10" s="83">
        <f>'Bureau de vote'!AC66</f>
        <v>13</v>
      </c>
      <c r="AB10" s="83">
        <f>'Bureau de vote'!AD66</f>
        <v>0</v>
      </c>
      <c r="AC10" s="23">
        <f>'Bureau de vote'!AE66</f>
        <v>3</v>
      </c>
      <c r="AD10" s="90">
        <f>'Bureau de vote'!AF66</f>
        <v>0</v>
      </c>
      <c r="AE10" s="83">
        <f>'Bureau de vote'!AG66</f>
        <v>217</v>
      </c>
      <c r="AF10" s="90">
        <f>'Bureau de vote'!AH66</f>
        <v>0</v>
      </c>
    </row>
    <row r="11" spans="1:32" x14ac:dyDescent="0.15">
      <c r="A11" s="23" t="str">
        <f>'Bureau de vote'!C67</f>
        <v>Papenoo 3</v>
      </c>
      <c r="B11" s="83">
        <f>'Bureau de vote'!D67</f>
        <v>6</v>
      </c>
      <c r="C11" s="83">
        <f>'Bureau de vote'!E67</f>
        <v>909</v>
      </c>
      <c r="D11" s="83">
        <f>'Bureau de vote'!F67</f>
        <v>544</v>
      </c>
      <c r="E11" s="83">
        <f>'Bureau de vote'!G67</f>
        <v>365</v>
      </c>
      <c r="F11" s="192">
        <f>'Bureau de vote'!H67</f>
        <v>40.15</v>
      </c>
      <c r="G11" s="83">
        <f>'Bureau de vote'!I67</f>
        <v>9</v>
      </c>
      <c r="H11" s="192">
        <f>'Bureau de vote'!J67</f>
        <v>0</v>
      </c>
      <c r="I11" s="83">
        <f>'Bureau de vote'!K67</f>
        <v>7</v>
      </c>
      <c r="J11" s="83">
        <f>'Bureau de vote'!L67</f>
        <v>349</v>
      </c>
      <c r="K11" s="23">
        <f>'Bureau de vote'!M67</f>
        <v>6</v>
      </c>
      <c r="L11" s="90">
        <f>'Bureau de vote'!N67</f>
        <v>0</v>
      </c>
      <c r="M11" s="83">
        <f>'Bureau de vote'!O67</f>
        <v>99</v>
      </c>
      <c r="N11" s="83">
        <f>'Bureau de vote'!P67</f>
        <v>0</v>
      </c>
      <c r="O11" s="23">
        <f>'Bureau de vote'!Q67</f>
        <v>21</v>
      </c>
      <c r="P11" s="90">
        <f>'Bureau de vote'!R67</f>
        <v>0</v>
      </c>
      <c r="Q11" s="23">
        <f>'Bureau de vote'!S67</f>
        <v>6</v>
      </c>
      <c r="R11" s="90">
        <f>'Bureau de vote'!T67</f>
        <v>0</v>
      </c>
      <c r="S11" s="83">
        <f>'Bureau de vote'!U67</f>
        <v>2</v>
      </c>
      <c r="T11" s="83">
        <f>'Bureau de vote'!V67</f>
        <v>0</v>
      </c>
      <c r="U11" s="23">
        <f>'Bureau de vote'!W67</f>
        <v>3</v>
      </c>
      <c r="V11" s="90">
        <f>'Bureau de vote'!X67</f>
        <v>0</v>
      </c>
      <c r="W11" s="83">
        <f>'Bureau de vote'!Y67</f>
        <v>3</v>
      </c>
      <c r="X11" s="83">
        <f>'Bureau de vote'!Z67</f>
        <v>0</v>
      </c>
      <c r="Y11" s="23">
        <f>'Bureau de vote'!AA67</f>
        <v>1</v>
      </c>
      <c r="Z11" s="90">
        <f>'Bureau de vote'!AB67</f>
        <v>0</v>
      </c>
      <c r="AA11" s="83">
        <f>'Bureau de vote'!AC67</f>
        <v>25</v>
      </c>
      <c r="AB11" s="83">
        <f>'Bureau de vote'!AD67</f>
        <v>0</v>
      </c>
      <c r="AC11" s="23">
        <f>'Bureau de vote'!AE67</f>
        <v>0</v>
      </c>
      <c r="AD11" s="90">
        <f>'Bureau de vote'!AF67</f>
        <v>0</v>
      </c>
      <c r="AE11" s="83">
        <f>'Bureau de vote'!AG67</f>
        <v>183</v>
      </c>
      <c r="AF11" s="90">
        <f>'Bureau de vote'!AH67</f>
        <v>0</v>
      </c>
    </row>
    <row r="12" spans="1:32" x14ac:dyDescent="0.15">
      <c r="A12" s="23" t="str">
        <f>'Bureau de vote'!C68</f>
        <v>Tiarei 1</v>
      </c>
      <c r="B12" s="83">
        <f>'Bureau de vote'!D68</f>
        <v>7</v>
      </c>
      <c r="C12" s="83">
        <f>'Bureau de vote'!E68</f>
        <v>1237</v>
      </c>
      <c r="D12" s="83">
        <f>'Bureau de vote'!F68</f>
        <v>952</v>
      </c>
      <c r="E12" s="83">
        <f>'Bureau de vote'!G68</f>
        <v>285</v>
      </c>
      <c r="F12" s="192">
        <f>'Bureau de vote'!H68</f>
        <v>23.04</v>
      </c>
      <c r="G12" s="83">
        <f>'Bureau de vote'!I68</f>
        <v>13</v>
      </c>
      <c r="H12" s="192">
        <f>'Bureau de vote'!J68</f>
        <v>0</v>
      </c>
      <c r="I12" s="83">
        <f>'Bureau de vote'!K68</f>
        <v>7</v>
      </c>
      <c r="J12" s="83">
        <f>'Bureau de vote'!L68</f>
        <v>265</v>
      </c>
      <c r="K12" s="23">
        <f>'Bureau de vote'!M68</f>
        <v>8</v>
      </c>
      <c r="L12" s="90">
        <f>'Bureau de vote'!N68</f>
        <v>0</v>
      </c>
      <c r="M12" s="83">
        <f>'Bureau de vote'!O68</f>
        <v>82</v>
      </c>
      <c r="N12" s="83">
        <f>'Bureau de vote'!P68</f>
        <v>0</v>
      </c>
      <c r="O12" s="23">
        <f>'Bureau de vote'!Q68</f>
        <v>26</v>
      </c>
      <c r="P12" s="90">
        <f>'Bureau de vote'!R68</f>
        <v>0</v>
      </c>
      <c r="Q12" s="23">
        <f>'Bureau de vote'!S68</f>
        <v>2</v>
      </c>
      <c r="R12" s="90">
        <f>'Bureau de vote'!T68</f>
        <v>0</v>
      </c>
      <c r="S12" s="83">
        <f>'Bureau de vote'!U68</f>
        <v>10</v>
      </c>
      <c r="T12" s="83">
        <f>'Bureau de vote'!V68</f>
        <v>0</v>
      </c>
      <c r="U12" s="23">
        <f>'Bureau de vote'!W68</f>
        <v>6</v>
      </c>
      <c r="V12" s="90">
        <f>'Bureau de vote'!X68</f>
        <v>0</v>
      </c>
      <c r="W12" s="83">
        <f>'Bureau de vote'!Y68</f>
        <v>0</v>
      </c>
      <c r="X12" s="83">
        <f>'Bureau de vote'!Z68</f>
        <v>0</v>
      </c>
      <c r="Y12" s="23">
        <f>'Bureau de vote'!AA68</f>
        <v>1</v>
      </c>
      <c r="Z12" s="90">
        <f>'Bureau de vote'!AB68</f>
        <v>0</v>
      </c>
      <c r="AA12" s="83">
        <f>'Bureau de vote'!AC68</f>
        <v>20</v>
      </c>
      <c r="AB12" s="83">
        <f>'Bureau de vote'!AD68</f>
        <v>0</v>
      </c>
      <c r="AC12" s="23">
        <f>'Bureau de vote'!AE68</f>
        <v>3</v>
      </c>
      <c r="AD12" s="90">
        <f>'Bureau de vote'!AF68</f>
        <v>0</v>
      </c>
      <c r="AE12" s="83">
        <f>'Bureau de vote'!AG68</f>
        <v>107</v>
      </c>
      <c r="AF12" s="90">
        <f>'Bureau de vote'!AH68</f>
        <v>0</v>
      </c>
    </row>
    <row r="13" spans="1:32" x14ac:dyDescent="0.15">
      <c r="A13" s="23" t="str">
        <f>'Bureau de vote'!C69</f>
        <v>Tiarei 2</v>
      </c>
      <c r="B13" s="83">
        <f>'Bureau de vote'!D69</f>
        <v>8</v>
      </c>
      <c r="C13" s="83">
        <f>'Bureau de vote'!E69</f>
        <v>1230</v>
      </c>
      <c r="D13" s="83">
        <f>'Bureau de vote'!F69</f>
        <v>817</v>
      </c>
      <c r="E13" s="83">
        <f>'Bureau de vote'!G69</f>
        <v>413</v>
      </c>
      <c r="F13" s="192">
        <f>'Bureau de vote'!H69</f>
        <v>33.58</v>
      </c>
      <c r="G13" s="83">
        <f>'Bureau de vote'!I69</f>
        <v>12</v>
      </c>
      <c r="H13" s="192">
        <f>'Bureau de vote'!J69</f>
        <v>0</v>
      </c>
      <c r="I13" s="83">
        <f>'Bureau de vote'!K69</f>
        <v>7</v>
      </c>
      <c r="J13" s="83">
        <f>'Bureau de vote'!L69</f>
        <v>394</v>
      </c>
      <c r="K13" s="23">
        <f>'Bureau de vote'!M69</f>
        <v>9</v>
      </c>
      <c r="L13" s="90">
        <f>'Bureau de vote'!N69</f>
        <v>0</v>
      </c>
      <c r="M13" s="83">
        <f>'Bureau de vote'!O69</f>
        <v>169</v>
      </c>
      <c r="N13" s="83">
        <f>'Bureau de vote'!P69</f>
        <v>0</v>
      </c>
      <c r="O13" s="23">
        <f>'Bureau de vote'!Q69</f>
        <v>37</v>
      </c>
      <c r="P13" s="90">
        <f>'Bureau de vote'!R69</f>
        <v>0</v>
      </c>
      <c r="Q13" s="23">
        <f>'Bureau de vote'!S69</f>
        <v>7</v>
      </c>
      <c r="R13" s="90">
        <f>'Bureau de vote'!T69</f>
        <v>0</v>
      </c>
      <c r="S13" s="83">
        <f>'Bureau de vote'!U69</f>
        <v>1</v>
      </c>
      <c r="T13" s="83">
        <f>'Bureau de vote'!V69</f>
        <v>0</v>
      </c>
      <c r="U13" s="23">
        <f>'Bureau de vote'!W69</f>
        <v>4</v>
      </c>
      <c r="V13" s="90">
        <f>'Bureau de vote'!X69</f>
        <v>0</v>
      </c>
      <c r="W13" s="83">
        <f>'Bureau de vote'!Y69</f>
        <v>2</v>
      </c>
      <c r="X13" s="83">
        <f>'Bureau de vote'!Z69</f>
        <v>0</v>
      </c>
      <c r="Y13" s="23">
        <f>'Bureau de vote'!AA69</f>
        <v>2</v>
      </c>
      <c r="Z13" s="90">
        <f>'Bureau de vote'!AB69</f>
        <v>0</v>
      </c>
      <c r="AA13" s="83">
        <f>'Bureau de vote'!AC69</f>
        <v>14</v>
      </c>
      <c r="AB13" s="83">
        <f>'Bureau de vote'!AD69</f>
        <v>0</v>
      </c>
      <c r="AC13" s="23">
        <f>'Bureau de vote'!AE69</f>
        <v>0</v>
      </c>
      <c r="AD13" s="90">
        <f>'Bureau de vote'!AF69</f>
        <v>0</v>
      </c>
      <c r="AE13" s="83">
        <f>'Bureau de vote'!AG69</f>
        <v>149</v>
      </c>
      <c r="AF13" s="90">
        <f>'Bureau de vote'!AH69</f>
        <v>0</v>
      </c>
    </row>
    <row r="14" spans="1:32" x14ac:dyDescent="0.15">
      <c r="A14" s="1" t="str">
        <f>'Bureau de vote'!C86</f>
        <v>MAHINA</v>
      </c>
      <c r="B14" s="5"/>
      <c r="C14" s="5">
        <f>'Bureau de vote'!E86</f>
        <v>11789</v>
      </c>
      <c r="D14" s="5">
        <f>'Bureau de vote'!F86</f>
        <v>7403</v>
      </c>
      <c r="E14" s="5">
        <f>'Bureau de vote'!G86</f>
        <v>4386</v>
      </c>
      <c r="F14" s="135">
        <f>'Bureau de vote'!H86</f>
        <v>0.37204173381966238</v>
      </c>
      <c r="G14" s="5">
        <f>'Bureau de vote'!I86</f>
        <v>92</v>
      </c>
      <c r="H14" s="135">
        <f>'Bureau de vote'!J86</f>
        <v>7.8038849775214185E-3</v>
      </c>
      <c r="I14" s="5">
        <f>'Bureau de vote'!K86</f>
        <v>89</v>
      </c>
      <c r="J14" s="5">
        <f>'Bureau de vote'!L86</f>
        <v>4205</v>
      </c>
      <c r="K14" s="1">
        <f>'Bureau de vote'!M86</f>
        <v>113</v>
      </c>
      <c r="L14" s="137">
        <f>'Bureau de vote'!N86</f>
        <v>2.6872770511296076E-2</v>
      </c>
      <c r="M14" s="5">
        <f>'Bureau de vote'!O86</f>
        <v>1172</v>
      </c>
      <c r="N14" s="135">
        <f>'Bureau de vote'!P86</f>
        <v>0.27871581450653982</v>
      </c>
      <c r="O14" s="1">
        <f>'Bureau de vote'!Q86</f>
        <v>715</v>
      </c>
      <c r="P14" s="137">
        <f>'Bureau de vote'!R86</f>
        <v>0.1700356718192628</v>
      </c>
      <c r="Q14" s="1">
        <f>'Bureau de vote'!S86</f>
        <v>147</v>
      </c>
      <c r="R14" s="137">
        <f>'Bureau de vote'!T86</f>
        <v>3.4958382877526756E-2</v>
      </c>
      <c r="S14" s="5">
        <f>'Bureau de vote'!U86</f>
        <v>45</v>
      </c>
      <c r="T14" s="135">
        <f>'Bureau de vote'!V86</f>
        <v>1.070154577883472E-2</v>
      </c>
      <c r="U14" s="1">
        <f>'Bureau de vote'!W86</f>
        <v>51</v>
      </c>
      <c r="V14" s="137">
        <f>'Bureau de vote'!X86</f>
        <v>1.2128418549346017E-2</v>
      </c>
      <c r="W14" s="5">
        <f>'Bureau de vote'!Y86</f>
        <v>15</v>
      </c>
      <c r="X14" s="135">
        <f>'Bureau de vote'!Z86</f>
        <v>3.5671819262782403E-3</v>
      </c>
      <c r="Y14" s="1">
        <f>'Bureau de vote'!AA86</f>
        <v>30</v>
      </c>
      <c r="Z14" s="137">
        <f>'Bureau de vote'!AB86</f>
        <v>7.1343638525564806E-3</v>
      </c>
      <c r="AA14" s="5">
        <f>'Bureau de vote'!AC86</f>
        <v>480</v>
      </c>
      <c r="AB14" s="135">
        <f>'Bureau de vote'!AD86</f>
        <v>0.11414982164090369</v>
      </c>
      <c r="AC14" s="1">
        <f>'Bureau de vote'!AE86</f>
        <v>68</v>
      </c>
      <c r="AD14" s="137">
        <f>'Bureau de vote'!AF86</f>
        <v>1.6171224732461357E-2</v>
      </c>
      <c r="AE14" s="5">
        <f>'Bureau de vote'!AG86</f>
        <v>1369</v>
      </c>
      <c r="AF14" s="137">
        <f>'Bureau de vote'!AH86</f>
        <v>0.32556480380499403</v>
      </c>
    </row>
    <row r="15" spans="1:32" x14ac:dyDescent="0.15">
      <c r="A15" s="23" t="str">
        <f>'Bureau de vote'!C87</f>
        <v>Mahina</v>
      </c>
      <c r="B15" s="83">
        <f>'Bureau de vote'!D87</f>
        <v>1</v>
      </c>
      <c r="C15" s="83">
        <f>'Bureau de vote'!E87</f>
        <v>809</v>
      </c>
      <c r="D15" s="83">
        <f>'Bureau de vote'!F87</f>
        <v>476</v>
      </c>
      <c r="E15" s="83">
        <f>'Bureau de vote'!G87</f>
        <v>333</v>
      </c>
      <c r="F15" s="192">
        <f>'Bureau de vote'!H87</f>
        <v>41.16</v>
      </c>
      <c r="G15" s="83">
        <f>'Bureau de vote'!I87</f>
        <v>11</v>
      </c>
      <c r="H15" s="192">
        <f>'Bureau de vote'!J87</f>
        <v>0</v>
      </c>
      <c r="I15" s="83">
        <f>'Bureau de vote'!K87</f>
        <v>3</v>
      </c>
      <c r="J15" s="83">
        <f>'Bureau de vote'!L87</f>
        <v>319</v>
      </c>
      <c r="K15" s="23">
        <f>'Bureau de vote'!M87</f>
        <v>8</v>
      </c>
      <c r="L15" s="90">
        <f>'Bureau de vote'!N87</f>
        <v>0</v>
      </c>
      <c r="M15" s="83">
        <f>'Bureau de vote'!O87</f>
        <v>92</v>
      </c>
      <c r="N15" s="83">
        <f>'Bureau de vote'!P87</f>
        <v>0</v>
      </c>
      <c r="O15" s="23">
        <f>'Bureau de vote'!Q87</f>
        <v>49</v>
      </c>
      <c r="P15" s="90">
        <f>'Bureau de vote'!R87</f>
        <v>0</v>
      </c>
      <c r="Q15" s="23">
        <f>'Bureau de vote'!S87</f>
        <v>5</v>
      </c>
      <c r="R15" s="90">
        <f>'Bureau de vote'!T87</f>
        <v>0</v>
      </c>
      <c r="S15" s="83">
        <f>'Bureau de vote'!U87</f>
        <v>5</v>
      </c>
      <c r="T15" s="83">
        <f>'Bureau de vote'!V87</f>
        <v>0</v>
      </c>
      <c r="U15" s="23">
        <f>'Bureau de vote'!W87</f>
        <v>4</v>
      </c>
      <c r="V15" s="90">
        <f>'Bureau de vote'!X87</f>
        <v>0</v>
      </c>
      <c r="W15" s="83">
        <f>'Bureau de vote'!Y87</f>
        <v>0</v>
      </c>
      <c r="X15" s="83">
        <f>'Bureau de vote'!Z87</f>
        <v>0</v>
      </c>
      <c r="Y15" s="23">
        <f>'Bureau de vote'!AA87</f>
        <v>1</v>
      </c>
      <c r="Z15" s="90">
        <f>'Bureau de vote'!AB87</f>
        <v>0</v>
      </c>
      <c r="AA15" s="83">
        <f>'Bureau de vote'!AC87</f>
        <v>46</v>
      </c>
      <c r="AB15" s="83">
        <f>'Bureau de vote'!AD87</f>
        <v>0</v>
      </c>
      <c r="AC15" s="23">
        <f>'Bureau de vote'!AE87</f>
        <v>9</v>
      </c>
      <c r="AD15" s="90">
        <f>'Bureau de vote'!AF87</f>
        <v>0</v>
      </c>
      <c r="AE15" s="83">
        <f>'Bureau de vote'!AG87</f>
        <v>100</v>
      </c>
      <c r="AF15" s="90">
        <f>'Bureau de vote'!AH87</f>
        <v>0</v>
      </c>
    </row>
    <row r="16" spans="1:32" x14ac:dyDescent="0.15">
      <c r="A16" s="23" t="str">
        <f>'Bureau de vote'!C88</f>
        <v>Mahina</v>
      </c>
      <c r="B16" s="83">
        <f>'Bureau de vote'!D88</f>
        <v>2</v>
      </c>
      <c r="C16" s="83">
        <f>'Bureau de vote'!E88</f>
        <v>860</v>
      </c>
      <c r="D16" s="83">
        <f>'Bureau de vote'!F88</f>
        <v>530</v>
      </c>
      <c r="E16" s="83">
        <f>'Bureau de vote'!G88</f>
        <v>330</v>
      </c>
      <c r="F16" s="192">
        <f>'Bureau de vote'!H88</f>
        <v>38.369999999999997</v>
      </c>
      <c r="G16" s="83">
        <f>'Bureau de vote'!I88</f>
        <v>10</v>
      </c>
      <c r="H16" s="192">
        <f>'Bureau de vote'!J88</f>
        <v>0</v>
      </c>
      <c r="I16" s="83">
        <f>'Bureau de vote'!K88</f>
        <v>8</v>
      </c>
      <c r="J16" s="83">
        <f>'Bureau de vote'!L88</f>
        <v>312</v>
      </c>
      <c r="K16" s="23">
        <f>'Bureau de vote'!M88</f>
        <v>6</v>
      </c>
      <c r="L16" s="90">
        <f>'Bureau de vote'!N88</f>
        <v>0</v>
      </c>
      <c r="M16" s="83">
        <f>'Bureau de vote'!O88</f>
        <v>102</v>
      </c>
      <c r="N16" s="83">
        <f>'Bureau de vote'!P88</f>
        <v>0</v>
      </c>
      <c r="O16" s="23">
        <f>'Bureau de vote'!Q88</f>
        <v>36</v>
      </c>
      <c r="P16" s="90">
        <f>'Bureau de vote'!R88</f>
        <v>0</v>
      </c>
      <c r="Q16" s="23">
        <f>'Bureau de vote'!S88</f>
        <v>8</v>
      </c>
      <c r="R16" s="90">
        <f>'Bureau de vote'!T88</f>
        <v>0</v>
      </c>
      <c r="S16" s="83">
        <f>'Bureau de vote'!U88</f>
        <v>3</v>
      </c>
      <c r="T16" s="83">
        <f>'Bureau de vote'!V88</f>
        <v>0</v>
      </c>
      <c r="U16" s="23">
        <f>'Bureau de vote'!W88</f>
        <v>3</v>
      </c>
      <c r="V16" s="90">
        <f>'Bureau de vote'!X88</f>
        <v>0</v>
      </c>
      <c r="W16" s="83">
        <f>'Bureau de vote'!Y88</f>
        <v>0</v>
      </c>
      <c r="X16" s="83">
        <f>'Bureau de vote'!Z88</f>
        <v>0</v>
      </c>
      <c r="Y16" s="23">
        <f>'Bureau de vote'!AA88</f>
        <v>2</v>
      </c>
      <c r="Z16" s="90">
        <f>'Bureau de vote'!AB88</f>
        <v>0</v>
      </c>
      <c r="AA16" s="83">
        <f>'Bureau de vote'!AC88</f>
        <v>33</v>
      </c>
      <c r="AB16" s="83">
        <f>'Bureau de vote'!AD88</f>
        <v>0</v>
      </c>
      <c r="AC16" s="23">
        <f>'Bureau de vote'!AE88</f>
        <v>3</v>
      </c>
      <c r="AD16" s="90">
        <f>'Bureau de vote'!AF88</f>
        <v>0</v>
      </c>
      <c r="AE16" s="83">
        <f>'Bureau de vote'!AG88</f>
        <v>116</v>
      </c>
      <c r="AF16" s="90">
        <f>'Bureau de vote'!AH88</f>
        <v>0</v>
      </c>
    </row>
    <row r="17" spans="1:32" x14ac:dyDescent="0.15">
      <c r="A17" s="23" t="str">
        <f>'Bureau de vote'!C89</f>
        <v>Mahina</v>
      </c>
      <c r="B17" s="83">
        <f>'Bureau de vote'!D89</f>
        <v>3</v>
      </c>
      <c r="C17" s="83">
        <f>'Bureau de vote'!E89</f>
        <v>1104</v>
      </c>
      <c r="D17" s="83">
        <f>'Bureau de vote'!F89</f>
        <v>722</v>
      </c>
      <c r="E17" s="83">
        <f>'Bureau de vote'!G89</f>
        <v>382</v>
      </c>
      <c r="F17" s="192">
        <f>'Bureau de vote'!H89</f>
        <v>34.6</v>
      </c>
      <c r="G17" s="83">
        <f>'Bureau de vote'!I89</f>
        <v>0</v>
      </c>
      <c r="H17" s="192">
        <f>'Bureau de vote'!J89</f>
        <v>0</v>
      </c>
      <c r="I17" s="83">
        <f>'Bureau de vote'!K89</f>
        <v>16</v>
      </c>
      <c r="J17" s="83">
        <f>'Bureau de vote'!L89</f>
        <v>366</v>
      </c>
      <c r="K17" s="23">
        <f>'Bureau de vote'!M89</f>
        <v>5</v>
      </c>
      <c r="L17" s="90">
        <f>'Bureau de vote'!N89</f>
        <v>0</v>
      </c>
      <c r="M17" s="83">
        <f>'Bureau de vote'!O89</f>
        <v>100</v>
      </c>
      <c r="N17" s="83">
        <f>'Bureau de vote'!P89</f>
        <v>0</v>
      </c>
      <c r="O17" s="23">
        <f>'Bureau de vote'!Q89</f>
        <v>64</v>
      </c>
      <c r="P17" s="90">
        <f>'Bureau de vote'!R89</f>
        <v>0</v>
      </c>
      <c r="Q17" s="23">
        <f>'Bureau de vote'!S89</f>
        <v>8</v>
      </c>
      <c r="R17" s="90">
        <f>'Bureau de vote'!T89</f>
        <v>0</v>
      </c>
      <c r="S17" s="83">
        <f>'Bureau de vote'!U89</f>
        <v>2</v>
      </c>
      <c r="T17" s="83">
        <f>'Bureau de vote'!V89</f>
        <v>0</v>
      </c>
      <c r="U17" s="23">
        <f>'Bureau de vote'!W89</f>
        <v>3</v>
      </c>
      <c r="V17" s="90">
        <f>'Bureau de vote'!X89</f>
        <v>0</v>
      </c>
      <c r="W17" s="83">
        <f>'Bureau de vote'!Y89</f>
        <v>1</v>
      </c>
      <c r="X17" s="83">
        <f>'Bureau de vote'!Z89</f>
        <v>0</v>
      </c>
      <c r="Y17" s="23">
        <f>'Bureau de vote'!AA89</f>
        <v>3</v>
      </c>
      <c r="Z17" s="90">
        <f>'Bureau de vote'!AB89</f>
        <v>0</v>
      </c>
      <c r="AA17" s="83">
        <f>'Bureau de vote'!AC89</f>
        <v>60</v>
      </c>
      <c r="AB17" s="83">
        <f>'Bureau de vote'!AD89</f>
        <v>0</v>
      </c>
      <c r="AC17" s="23">
        <f>'Bureau de vote'!AE89</f>
        <v>5</v>
      </c>
      <c r="AD17" s="90">
        <f>'Bureau de vote'!AF89</f>
        <v>0</v>
      </c>
      <c r="AE17" s="83">
        <f>'Bureau de vote'!AG89</f>
        <v>115</v>
      </c>
      <c r="AF17" s="90">
        <f>'Bureau de vote'!AH89</f>
        <v>0</v>
      </c>
    </row>
    <row r="18" spans="1:32" x14ac:dyDescent="0.15">
      <c r="A18" s="23" t="str">
        <f>'Bureau de vote'!C90</f>
        <v>Mahina</v>
      </c>
      <c r="B18" s="83">
        <f>'Bureau de vote'!D90</f>
        <v>4</v>
      </c>
      <c r="C18" s="83">
        <f>'Bureau de vote'!E90</f>
        <v>1215</v>
      </c>
      <c r="D18" s="83">
        <f>'Bureau de vote'!F90</f>
        <v>769</v>
      </c>
      <c r="E18" s="83">
        <f>'Bureau de vote'!G90</f>
        <v>446</v>
      </c>
      <c r="F18" s="192">
        <f>'Bureau de vote'!H90</f>
        <v>36.71</v>
      </c>
      <c r="G18" s="83">
        <f>'Bureau de vote'!I90</f>
        <v>8</v>
      </c>
      <c r="H18" s="192">
        <f>'Bureau de vote'!J90</f>
        <v>0</v>
      </c>
      <c r="I18" s="83">
        <f>'Bureau de vote'!K90</f>
        <v>8</v>
      </c>
      <c r="J18" s="83">
        <f>'Bureau de vote'!L90</f>
        <v>430</v>
      </c>
      <c r="K18" s="23">
        <f>'Bureau de vote'!M90</f>
        <v>11</v>
      </c>
      <c r="L18" s="90">
        <f>'Bureau de vote'!N90</f>
        <v>0</v>
      </c>
      <c r="M18" s="83">
        <f>'Bureau de vote'!O90</f>
        <v>90</v>
      </c>
      <c r="N18" s="83">
        <f>'Bureau de vote'!P90</f>
        <v>0</v>
      </c>
      <c r="O18" s="23">
        <f>'Bureau de vote'!Q90</f>
        <v>69</v>
      </c>
      <c r="P18" s="90">
        <f>'Bureau de vote'!R90</f>
        <v>0</v>
      </c>
      <c r="Q18" s="23">
        <f>'Bureau de vote'!S90</f>
        <v>32</v>
      </c>
      <c r="R18" s="90">
        <f>'Bureau de vote'!T90</f>
        <v>0</v>
      </c>
      <c r="S18" s="83">
        <f>'Bureau de vote'!U90</f>
        <v>5</v>
      </c>
      <c r="T18" s="83">
        <f>'Bureau de vote'!V90</f>
        <v>0</v>
      </c>
      <c r="U18" s="23">
        <f>'Bureau de vote'!W90</f>
        <v>4</v>
      </c>
      <c r="V18" s="90">
        <f>'Bureau de vote'!X90</f>
        <v>0</v>
      </c>
      <c r="W18" s="83">
        <f>'Bureau de vote'!Y90</f>
        <v>1</v>
      </c>
      <c r="X18" s="83">
        <f>'Bureau de vote'!Z90</f>
        <v>0</v>
      </c>
      <c r="Y18" s="23">
        <f>'Bureau de vote'!AA90</f>
        <v>2</v>
      </c>
      <c r="Z18" s="90">
        <f>'Bureau de vote'!AB90</f>
        <v>0</v>
      </c>
      <c r="AA18" s="83">
        <f>'Bureau de vote'!AC90</f>
        <v>49</v>
      </c>
      <c r="AB18" s="83">
        <f>'Bureau de vote'!AD90</f>
        <v>0</v>
      </c>
      <c r="AC18" s="23">
        <f>'Bureau de vote'!AE90</f>
        <v>4</v>
      </c>
      <c r="AD18" s="90">
        <f>'Bureau de vote'!AF90</f>
        <v>0</v>
      </c>
      <c r="AE18" s="83">
        <f>'Bureau de vote'!AG90</f>
        <v>163</v>
      </c>
      <c r="AF18" s="90">
        <f>'Bureau de vote'!AH90</f>
        <v>0</v>
      </c>
    </row>
    <row r="19" spans="1:32" x14ac:dyDescent="0.15">
      <c r="A19" s="23" t="str">
        <f>'Bureau de vote'!C91</f>
        <v>Mahina</v>
      </c>
      <c r="B19" s="83">
        <f>'Bureau de vote'!D91</f>
        <v>5</v>
      </c>
      <c r="C19" s="83">
        <f>'Bureau de vote'!E91</f>
        <v>649</v>
      </c>
      <c r="D19" s="83">
        <f>'Bureau de vote'!F91</f>
        <v>446</v>
      </c>
      <c r="E19" s="83">
        <f>'Bureau de vote'!G91</f>
        <v>203</v>
      </c>
      <c r="F19" s="192">
        <f>'Bureau de vote'!H91</f>
        <v>31.28</v>
      </c>
      <c r="G19" s="83">
        <f>'Bureau de vote'!I91</f>
        <v>6</v>
      </c>
      <c r="H19" s="192">
        <f>'Bureau de vote'!J91</f>
        <v>0</v>
      </c>
      <c r="I19" s="83">
        <f>'Bureau de vote'!K91</f>
        <v>1</v>
      </c>
      <c r="J19" s="83">
        <f>'Bureau de vote'!L91</f>
        <v>196</v>
      </c>
      <c r="K19" s="23">
        <f>'Bureau de vote'!M91</f>
        <v>5</v>
      </c>
      <c r="L19" s="90">
        <f>'Bureau de vote'!N91</f>
        <v>0</v>
      </c>
      <c r="M19" s="83">
        <f>'Bureau de vote'!O91</f>
        <v>81</v>
      </c>
      <c r="N19" s="83">
        <f>'Bureau de vote'!P91</f>
        <v>0</v>
      </c>
      <c r="O19" s="23">
        <f>'Bureau de vote'!Q91</f>
        <v>23</v>
      </c>
      <c r="P19" s="90">
        <f>'Bureau de vote'!R91</f>
        <v>0</v>
      </c>
      <c r="Q19" s="23">
        <f>'Bureau de vote'!S91</f>
        <v>4</v>
      </c>
      <c r="R19" s="90">
        <f>'Bureau de vote'!T91</f>
        <v>0</v>
      </c>
      <c r="S19" s="83">
        <f>'Bureau de vote'!U91</f>
        <v>2</v>
      </c>
      <c r="T19" s="83">
        <f>'Bureau de vote'!V91</f>
        <v>0</v>
      </c>
      <c r="U19" s="23">
        <f>'Bureau de vote'!W91</f>
        <v>2</v>
      </c>
      <c r="V19" s="90">
        <f>'Bureau de vote'!X91</f>
        <v>0</v>
      </c>
      <c r="W19" s="83">
        <f>'Bureau de vote'!Y91</f>
        <v>4</v>
      </c>
      <c r="X19" s="83">
        <f>'Bureau de vote'!Z91</f>
        <v>0</v>
      </c>
      <c r="Y19" s="23">
        <f>'Bureau de vote'!AA91</f>
        <v>0</v>
      </c>
      <c r="Z19" s="90">
        <f>'Bureau de vote'!AB91</f>
        <v>0</v>
      </c>
      <c r="AA19" s="83">
        <f>'Bureau de vote'!AC91</f>
        <v>15</v>
      </c>
      <c r="AB19" s="83">
        <f>'Bureau de vote'!AD91</f>
        <v>0</v>
      </c>
      <c r="AC19" s="23">
        <f>'Bureau de vote'!AE91</f>
        <v>1</v>
      </c>
      <c r="AD19" s="90">
        <f>'Bureau de vote'!AF91</f>
        <v>0</v>
      </c>
      <c r="AE19" s="83">
        <f>'Bureau de vote'!AG91</f>
        <v>59</v>
      </c>
      <c r="AF19" s="90">
        <f>'Bureau de vote'!AH91</f>
        <v>0</v>
      </c>
    </row>
    <row r="20" spans="1:32" x14ac:dyDescent="0.15">
      <c r="A20" s="23" t="str">
        <f>'Bureau de vote'!C92</f>
        <v>Mahina</v>
      </c>
      <c r="B20" s="83">
        <f>'Bureau de vote'!D92</f>
        <v>6</v>
      </c>
      <c r="C20" s="83">
        <f>'Bureau de vote'!E92</f>
        <v>672</v>
      </c>
      <c r="D20" s="83">
        <f>'Bureau de vote'!F92</f>
        <v>482</v>
      </c>
      <c r="E20" s="83">
        <f>'Bureau de vote'!G92</f>
        <v>190</v>
      </c>
      <c r="F20" s="192">
        <f>'Bureau de vote'!H92</f>
        <v>28.27</v>
      </c>
      <c r="G20" s="83">
        <f>'Bureau de vote'!I92</f>
        <v>5</v>
      </c>
      <c r="H20" s="192">
        <f>'Bureau de vote'!J92</f>
        <v>0</v>
      </c>
      <c r="I20" s="83">
        <f>'Bureau de vote'!K92</f>
        <v>7</v>
      </c>
      <c r="J20" s="83">
        <f>'Bureau de vote'!L92</f>
        <v>178</v>
      </c>
      <c r="K20" s="23">
        <f>'Bureau de vote'!M92</f>
        <v>1</v>
      </c>
      <c r="L20" s="90">
        <f>'Bureau de vote'!N92</f>
        <v>0</v>
      </c>
      <c r="M20" s="83">
        <f>'Bureau de vote'!O92</f>
        <v>64</v>
      </c>
      <c r="N20" s="83">
        <f>'Bureau de vote'!P92</f>
        <v>0</v>
      </c>
      <c r="O20" s="23">
        <f>'Bureau de vote'!Q92</f>
        <v>35</v>
      </c>
      <c r="P20" s="90">
        <f>'Bureau de vote'!R92</f>
        <v>0</v>
      </c>
      <c r="Q20" s="23">
        <f>'Bureau de vote'!S92</f>
        <v>7</v>
      </c>
      <c r="R20" s="90">
        <f>'Bureau de vote'!T92</f>
        <v>0</v>
      </c>
      <c r="S20" s="83">
        <f>'Bureau de vote'!U92</f>
        <v>2</v>
      </c>
      <c r="T20" s="83">
        <f>'Bureau de vote'!V92</f>
        <v>0</v>
      </c>
      <c r="U20" s="23">
        <f>'Bureau de vote'!W92</f>
        <v>2</v>
      </c>
      <c r="V20" s="90">
        <f>'Bureau de vote'!X92</f>
        <v>0</v>
      </c>
      <c r="W20" s="83">
        <f>'Bureau de vote'!Y92</f>
        <v>1</v>
      </c>
      <c r="X20" s="83">
        <f>'Bureau de vote'!Z92</f>
        <v>0</v>
      </c>
      <c r="Y20" s="23">
        <f>'Bureau de vote'!AA92</f>
        <v>1</v>
      </c>
      <c r="Z20" s="90">
        <f>'Bureau de vote'!AB92</f>
        <v>0</v>
      </c>
      <c r="AA20" s="83">
        <f>'Bureau de vote'!AC92</f>
        <v>15</v>
      </c>
      <c r="AB20" s="83">
        <f>'Bureau de vote'!AD92</f>
        <v>0</v>
      </c>
      <c r="AC20" s="23">
        <f>'Bureau de vote'!AE92</f>
        <v>0</v>
      </c>
      <c r="AD20" s="90">
        <f>'Bureau de vote'!AF92</f>
        <v>0</v>
      </c>
      <c r="AE20" s="83">
        <f>'Bureau de vote'!AG92</f>
        <v>50</v>
      </c>
      <c r="AF20" s="90">
        <f>'Bureau de vote'!AH92</f>
        <v>0</v>
      </c>
    </row>
    <row r="21" spans="1:32" x14ac:dyDescent="0.15">
      <c r="A21" s="23" t="str">
        <f>'Bureau de vote'!C93</f>
        <v>Mahina</v>
      </c>
      <c r="B21" s="83">
        <f>'Bureau de vote'!D93</f>
        <v>7</v>
      </c>
      <c r="C21" s="83">
        <f>'Bureau de vote'!E93</f>
        <v>709</v>
      </c>
      <c r="D21" s="83">
        <f>'Bureau de vote'!F93</f>
        <v>464</v>
      </c>
      <c r="E21" s="83">
        <f>'Bureau de vote'!G93</f>
        <v>245</v>
      </c>
      <c r="F21" s="192">
        <f>'Bureau de vote'!H93</f>
        <v>34.56</v>
      </c>
      <c r="G21" s="83">
        <f>'Bureau de vote'!I93</f>
        <v>5</v>
      </c>
      <c r="H21" s="192">
        <f>'Bureau de vote'!J93</f>
        <v>0</v>
      </c>
      <c r="I21" s="83">
        <f>'Bureau de vote'!K93</f>
        <v>5</v>
      </c>
      <c r="J21" s="83">
        <f>'Bureau de vote'!L93</f>
        <v>235</v>
      </c>
      <c r="K21" s="23">
        <f>'Bureau de vote'!M93</f>
        <v>4</v>
      </c>
      <c r="L21" s="90">
        <f>'Bureau de vote'!N93</f>
        <v>0</v>
      </c>
      <c r="M21" s="83">
        <f>'Bureau de vote'!O93</f>
        <v>55</v>
      </c>
      <c r="N21" s="83">
        <f>'Bureau de vote'!P93</f>
        <v>0</v>
      </c>
      <c r="O21" s="23">
        <f>'Bureau de vote'!Q93</f>
        <v>54</v>
      </c>
      <c r="P21" s="90">
        <f>'Bureau de vote'!R93</f>
        <v>0</v>
      </c>
      <c r="Q21" s="23">
        <f>'Bureau de vote'!S93</f>
        <v>6</v>
      </c>
      <c r="R21" s="90">
        <f>'Bureau de vote'!T93</f>
        <v>0</v>
      </c>
      <c r="S21" s="83">
        <f>'Bureau de vote'!U93</f>
        <v>1</v>
      </c>
      <c r="T21" s="83">
        <f>'Bureau de vote'!V93</f>
        <v>0</v>
      </c>
      <c r="U21" s="23">
        <f>'Bureau de vote'!W93</f>
        <v>6</v>
      </c>
      <c r="V21" s="90">
        <f>'Bureau de vote'!X93</f>
        <v>0</v>
      </c>
      <c r="W21" s="83">
        <f>'Bureau de vote'!Y93</f>
        <v>0</v>
      </c>
      <c r="X21" s="83">
        <f>'Bureau de vote'!Z93</f>
        <v>0</v>
      </c>
      <c r="Y21" s="23">
        <f>'Bureau de vote'!AA93</f>
        <v>0</v>
      </c>
      <c r="Z21" s="90">
        <f>'Bureau de vote'!AB93</f>
        <v>0</v>
      </c>
      <c r="AA21" s="83">
        <f>'Bureau de vote'!AC93</f>
        <v>35</v>
      </c>
      <c r="AB21" s="83">
        <f>'Bureau de vote'!AD93</f>
        <v>0</v>
      </c>
      <c r="AC21" s="23">
        <f>'Bureau de vote'!AE93</f>
        <v>1</v>
      </c>
      <c r="AD21" s="90">
        <f>'Bureau de vote'!AF93</f>
        <v>0</v>
      </c>
      <c r="AE21" s="83">
        <f>'Bureau de vote'!AG93</f>
        <v>73</v>
      </c>
      <c r="AF21" s="90">
        <f>'Bureau de vote'!AH93</f>
        <v>0</v>
      </c>
    </row>
    <row r="22" spans="1:32" x14ac:dyDescent="0.15">
      <c r="A22" s="23" t="str">
        <f>'Bureau de vote'!C94</f>
        <v>Mahina</v>
      </c>
      <c r="B22" s="83">
        <f>'Bureau de vote'!D94</f>
        <v>8</v>
      </c>
      <c r="C22" s="83">
        <f>'Bureau de vote'!E94</f>
        <v>919</v>
      </c>
      <c r="D22" s="83">
        <f>'Bureau de vote'!F94</f>
        <v>577</v>
      </c>
      <c r="E22" s="83">
        <f>'Bureau de vote'!G94</f>
        <v>342</v>
      </c>
      <c r="F22" s="192">
        <f>'Bureau de vote'!H94</f>
        <v>37.21</v>
      </c>
      <c r="G22" s="83">
        <f>'Bureau de vote'!I94</f>
        <v>9</v>
      </c>
      <c r="H22" s="192">
        <f>'Bureau de vote'!J94</f>
        <v>0</v>
      </c>
      <c r="I22" s="83">
        <f>'Bureau de vote'!K94</f>
        <v>7</v>
      </c>
      <c r="J22" s="83">
        <f>'Bureau de vote'!L94</f>
        <v>326</v>
      </c>
      <c r="K22" s="23">
        <f>'Bureau de vote'!M94</f>
        <v>10</v>
      </c>
      <c r="L22" s="90">
        <f>'Bureau de vote'!N94</f>
        <v>0</v>
      </c>
      <c r="M22" s="83">
        <f>'Bureau de vote'!O94</f>
        <v>101</v>
      </c>
      <c r="N22" s="83">
        <f>'Bureau de vote'!P94</f>
        <v>0</v>
      </c>
      <c r="O22" s="23">
        <f>'Bureau de vote'!Q94</f>
        <v>41</v>
      </c>
      <c r="P22" s="90">
        <f>'Bureau de vote'!R94</f>
        <v>0</v>
      </c>
      <c r="Q22" s="23">
        <f>'Bureau de vote'!S94</f>
        <v>7</v>
      </c>
      <c r="R22" s="90">
        <f>'Bureau de vote'!T94</f>
        <v>0</v>
      </c>
      <c r="S22" s="83">
        <f>'Bureau de vote'!U94</f>
        <v>7</v>
      </c>
      <c r="T22" s="83">
        <f>'Bureau de vote'!V94</f>
        <v>0</v>
      </c>
      <c r="U22" s="23">
        <f>'Bureau de vote'!W94</f>
        <v>8</v>
      </c>
      <c r="V22" s="90">
        <f>'Bureau de vote'!X94</f>
        <v>0</v>
      </c>
      <c r="W22" s="83">
        <f>'Bureau de vote'!Y94</f>
        <v>1</v>
      </c>
      <c r="X22" s="83">
        <f>'Bureau de vote'!Z94</f>
        <v>0</v>
      </c>
      <c r="Y22" s="23">
        <f>'Bureau de vote'!AA94</f>
        <v>1</v>
      </c>
      <c r="Z22" s="90">
        <f>'Bureau de vote'!AB94</f>
        <v>0</v>
      </c>
      <c r="AA22" s="83">
        <f>'Bureau de vote'!AC94</f>
        <v>23</v>
      </c>
      <c r="AB22" s="83">
        <f>'Bureau de vote'!AD94</f>
        <v>0</v>
      </c>
      <c r="AC22" s="23">
        <f>'Bureau de vote'!AE94</f>
        <v>1</v>
      </c>
      <c r="AD22" s="90">
        <f>'Bureau de vote'!AF94</f>
        <v>0</v>
      </c>
      <c r="AE22" s="83">
        <f>'Bureau de vote'!AG94</f>
        <v>126</v>
      </c>
      <c r="AF22" s="90">
        <f>'Bureau de vote'!AH94</f>
        <v>0</v>
      </c>
    </row>
    <row r="23" spans="1:32" x14ac:dyDescent="0.15">
      <c r="A23" s="23" t="str">
        <f>'Bureau de vote'!C95</f>
        <v>Mahina</v>
      </c>
      <c r="B23" s="83">
        <f>'Bureau de vote'!D95</f>
        <v>9</v>
      </c>
      <c r="C23" s="83">
        <f>'Bureau de vote'!E95</f>
        <v>1060</v>
      </c>
      <c r="D23" s="83">
        <f>'Bureau de vote'!F95</f>
        <v>688</v>
      </c>
      <c r="E23" s="83">
        <f>'Bureau de vote'!G95</f>
        <v>372</v>
      </c>
      <c r="F23" s="192">
        <f>'Bureau de vote'!H95</f>
        <v>35.090000000000003</v>
      </c>
      <c r="G23" s="83">
        <f>'Bureau de vote'!I95</f>
        <v>7</v>
      </c>
      <c r="H23" s="192">
        <f>'Bureau de vote'!J95</f>
        <v>0</v>
      </c>
      <c r="I23" s="83">
        <f>'Bureau de vote'!K95</f>
        <v>10</v>
      </c>
      <c r="J23" s="83">
        <f>'Bureau de vote'!L95</f>
        <v>355</v>
      </c>
      <c r="K23" s="23">
        <f>'Bureau de vote'!M95</f>
        <v>11</v>
      </c>
      <c r="L23" s="90">
        <f>'Bureau de vote'!N95</f>
        <v>0</v>
      </c>
      <c r="M23" s="83">
        <f>'Bureau de vote'!O95</f>
        <v>117</v>
      </c>
      <c r="N23" s="83">
        <f>'Bureau de vote'!P95</f>
        <v>0</v>
      </c>
      <c r="O23" s="23">
        <f>'Bureau de vote'!Q95</f>
        <v>57</v>
      </c>
      <c r="P23" s="90">
        <f>'Bureau de vote'!R95</f>
        <v>0</v>
      </c>
      <c r="Q23" s="23">
        <f>'Bureau de vote'!S95</f>
        <v>14</v>
      </c>
      <c r="R23" s="90">
        <f>'Bureau de vote'!T95</f>
        <v>0</v>
      </c>
      <c r="S23" s="83">
        <f>'Bureau de vote'!U95</f>
        <v>2</v>
      </c>
      <c r="T23" s="83">
        <f>'Bureau de vote'!V95</f>
        <v>0</v>
      </c>
      <c r="U23" s="23">
        <f>'Bureau de vote'!W95</f>
        <v>5</v>
      </c>
      <c r="V23" s="90">
        <f>'Bureau de vote'!X95</f>
        <v>0</v>
      </c>
      <c r="W23" s="83">
        <f>'Bureau de vote'!Y95</f>
        <v>3</v>
      </c>
      <c r="X23" s="83">
        <f>'Bureau de vote'!Z95</f>
        <v>0</v>
      </c>
      <c r="Y23" s="23">
        <f>'Bureau de vote'!AA95</f>
        <v>0</v>
      </c>
      <c r="Z23" s="90">
        <f>'Bureau de vote'!AB95</f>
        <v>0</v>
      </c>
      <c r="AA23" s="83">
        <f>'Bureau de vote'!AC95</f>
        <v>21</v>
      </c>
      <c r="AB23" s="83">
        <f>'Bureau de vote'!AD95</f>
        <v>0</v>
      </c>
      <c r="AC23" s="23">
        <f>'Bureau de vote'!AE95</f>
        <v>5</v>
      </c>
      <c r="AD23" s="90">
        <f>'Bureau de vote'!AF95</f>
        <v>0</v>
      </c>
      <c r="AE23" s="83">
        <f>'Bureau de vote'!AG95</f>
        <v>120</v>
      </c>
      <c r="AF23" s="90">
        <f>'Bureau de vote'!AH95</f>
        <v>0</v>
      </c>
    </row>
    <row r="24" spans="1:32" x14ac:dyDescent="0.15">
      <c r="A24" s="23" t="str">
        <f>'Bureau de vote'!C96</f>
        <v>Mahina</v>
      </c>
      <c r="B24" s="83">
        <f>'Bureau de vote'!D96</f>
        <v>10</v>
      </c>
      <c r="C24" s="83">
        <f>'Bureau de vote'!E96</f>
        <v>1186</v>
      </c>
      <c r="D24" s="83">
        <f>'Bureau de vote'!F96</f>
        <v>577</v>
      </c>
      <c r="E24" s="83">
        <f>'Bureau de vote'!G96</f>
        <v>609</v>
      </c>
      <c r="F24" s="192">
        <f>'Bureau de vote'!H96</f>
        <v>51.35</v>
      </c>
      <c r="G24" s="83">
        <f>'Bureau de vote'!I96</f>
        <v>11</v>
      </c>
      <c r="H24" s="192">
        <f>'Bureau de vote'!J96</f>
        <v>0</v>
      </c>
      <c r="I24" s="83">
        <f>'Bureau de vote'!K96</f>
        <v>4</v>
      </c>
      <c r="J24" s="83">
        <f>'Bureau de vote'!L96</f>
        <v>594</v>
      </c>
      <c r="K24" s="23">
        <f>'Bureau de vote'!M96</f>
        <v>21</v>
      </c>
      <c r="L24" s="90">
        <f>'Bureau de vote'!N96</f>
        <v>0</v>
      </c>
      <c r="M24" s="83">
        <f>'Bureau de vote'!O96</f>
        <v>134</v>
      </c>
      <c r="N24" s="83">
        <f>'Bureau de vote'!P96</f>
        <v>0</v>
      </c>
      <c r="O24" s="23">
        <f>'Bureau de vote'!Q96</f>
        <v>156</v>
      </c>
      <c r="P24" s="90">
        <f>'Bureau de vote'!R96</f>
        <v>0</v>
      </c>
      <c r="Q24" s="23">
        <f>'Bureau de vote'!S96</f>
        <v>23</v>
      </c>
      <c r="R24" s="90">
        <f>'Bureau de vote'!T96</f>
        <v>0</v>
      </c>
      <c r="S24" s="83">
        <f>'Bureau de vote'!U96</f>
        <v>3</v>
      </c>
      <c r="T24" s="83">
        <f>'Bureau de vote'!V96</f>
        <v>0</v>
      </c>
      <c r="U24" s="23">
        <f>'Bureau de vote'!W96</f>
        <v>2</v>
      </c>
      <c r="V24" s="90">
        <f>'Bureau de vote'!X96</f>
        <v>0</v>
      </c>
      <c r="W24" s="83">
        <f>'Bureau de vote'!Y96</f>
        <v>3</v>
      </c>
      <c r="X24" s="83">
        <f>'Bureau de vote'!Z96</f>
        <v>0</v>
      </c>
      <c r="Y24" s="23">
        <f>'Bureau de vote'!AA96</f>
        <v>9</v>
      </c>
      <c r="Z24" s="90">
        <f>'Bureau de vote'!AB96</f>
        <v>0</v>
      </c>
      <c r="AA24" s="83">
        <f>'Bureau de vote'!AC96</f>
        <v>67</v>
      </c>
      <c r="AB24" s="83">
        <f>'Bureau de vote'!AD96</f>
        <v>0</v>
      </c>
      <c r="AC24" s="23">
        <f>'Bureau de vote'!AE96</f>
        <v>13</v>
      </c>
      <c r="AD24" s="90">
        <f>'Bureau de vote'!AF96</f>
        <v>0</v>
      </c>
      <c r="AE24" s="83">
        <f>'Bureau de vote'!AG96</f>
        <v>163</v>
      </c>
      <c r="AF24" s="90">
        <f>'Bureau de vote'!AH96</f>
        <v>0</v>
      </c>
    </row>
    <row r="25" spans="1:32" x14ac:dyDescent="0.15">
      <c r="A25" s="23" t="str">
        <f>'Bureau de vote'!C97</f>
        <v>Mahina</v>
      </c>
      <c r="B25" s="83">
        <f>'Bureau de vote'!D97</f>
        <v>11</v>
      </c>
      <c r="C25" s="83">
        <f>'Bureau de vote'!E97</f>
        <v>997</v>
      </c>
      <c r="D25" s="83">
        <f>'Bureau de vote'!F97</f>
        <v>539</v>
      </c>
      <c r="E25" s="83">
        <f>'Bureau de vote'!G97</f>
        <v>458</v>
      </c>
      <c r="F25" s="192">
        <f>'Bureau de vote'!H97</f>
        <v>45.94</v>
      </c>
      <c r="G25" s="83">
        <f>'Bureau de vote'!I97</f>
        <v>14</v>
      </c>
      <c r="H25" s="192">
        <f>'Bureau de vote'!J97</f>
        <v>0</v>
      </c>
      <c r="I25" s="83">
        <f>'Bureau de vote'!K97</f>
        <v>2</v>
      </c>
      <c r="J25" s="83">
        <f>'Bureau de vote'!L97</f>
        <v>442</v>
      </c>
      <c r="K25" s="23">
        <f>'Bureau de vote'!M97</f>
        <v>14</v>
      </c>
      <c r="L25" s="90">
        <f>'Bureau de vote'!N97</f>
        <v>0</v>
      </c>
      <c r="M25" s="83">
        <f>'Bureau de vote'!O97</f>
        <v>89</v>
      </c>
      <c r="N25" s="83">
        <f>'Bureau de vote'!P97</f>
        <v>0</v>
      </c>
      <c r="O25" s="23">
        <f>'Bureau de vote'!Q97</f>
        <v>81</v>
      </c>
      <c r="P25" s="90">
        <f>'Bureau de vote'!R97</f>
        <v>0</v>
      </c>
      <c r="Q25" s="23">
        <f>'Bureau de vote'!S97</f>
        <v>16</v>
      </c>
      <c r="R25" s="90">
        <f>'Bureau de vote'!T97</f>
        <v>0</v>
      </c>
      <c r="S25" s="83">
        <f>'Bureau de vote'!U97</f>
        <v>1</v>
      </c>
      <c r="T25" s="83">
        <f>'Bureau de vote'!V97</f>
        <v>0</v>
      </c>
      <c r="U25" s="23">
        <f>'Bureau de vote'!W97</f>
        <v>3</v>
      </c>
      <c r="V25" s="90">
        <f>'Bureau de vote'!X97</f>
        <v>0</v>
      </c>
      <c r="W25" s="83">
        <f>'Bureau de vote'!Y97</f>
        <v>1</v>
      </c>
      <c r="X25" s="83">
        <f>'Bureau de vote'!Z97</f>
        <v>0</v>
      </c>
      <c r="Y25" s="23">
        <f>'Bureau de vote'!AA97</f>
        <v>5</v>
      </c>
      <c r="Z25" s="90">
        <f>'Bureau de vote'!AB97</f>
        <v>0</v>
      </c>
      <c r="AA25" s="83">
        <f>'Bureau de vote'!AC97</f>
        <v>73</v>
      </c>
      <c r="AB25" s="83">
        <f>'Bureau de vote'!AD97</f>
        <v>0</v>
      </c>
      <c r="AC25" s="23">
        <f>'Bureau de vote'!AE97</f>
        <v>12</v>
      </c>
      <c r="AD25" s="90">
        <f>'Bureau de vote'!AF97</f>
        <v>0</v>
      </c>
      <c r="AE25" s="83">
        <f>'Bureau de vote'!AG97</f>
        <v>147</v>
      </c>
      <c r="AF25" s="90">
        <f>'Bureau de vote'!AH97</f>
        <v>0</v>
      </c>
    </row>
    <row r="26" spans="1:32" x14ac:dyDescent="0.15">
      <c r="A26" s="23" t="str">
        <f>'Bureau de vote'!C98</f>
        <v>Mahina</v>
      </c>
      <c r="B26" s="83">
        <f>'Bureau de vote'!D98</f>
        <v>12</v>
      </c>
      <c r="C26" s="83">
        <f>'Bureau de vote'!E98</f>
        <v>729</v>
      </c>
      <c r="D26" s="83">
        <f>'Bureau de vote'!F98</f>
        <v>489</v>
      </c>
      <c r="E26" s="83">
        <f>'Bureau de vote'!G98</f>
        <v>240</v>
      </c>
      <c r="F26" s="192">
        <f>'Bureau de vote'!H98</f>
        <v>32.92</v>
      </c>
      <c r="G26" s="83">
        <f>'Bureau de vote'!I98</f>
        <v>6</v>
      </c>
      <c r="H26" s="192">
        <f>'Bureau de vote'!J98</f>
        <v>0</v>
      </c>
      <c r="I26" s="83">
        <f>'Bureau de vote'!K98</f>
        <v>3</v>
      </c>
      <c r="J26" s="83">
        <f>'Bureau de vote'!L98</f>
        <v>231</v>
      </c>
      <c r="K26" s="23">
        <f>'Bureau de vote'!M98</f>
        <v>9</v>
      </c>
      <c r="L26" s="90">
        <f>'Bureau de vote'!N98</f>
        <v>0</v>
      </c>
      <c r="M26" s="83">
        <f>'Bureau de vote'!O98</f>
        <v>65</v>
      </c>
      <c r="N26" s="83">
        <f>'Bureau de vote'!P98</f>
        <v>0</v>
      </c>
      <c r="O26" s="23">
        <f>'Bureau de vote'!Q98</f>
        <v>22</v>
      </c>
      <c r="P26" s="90">
        <f>'Bureau de vote'!R98</f>
        <v>0</v>
      </c>
      <c r="Q26" s="23">
        <f>'Bureau de vote'!S98</f>
        <v>12</v>
      </c>
      <c r="R26" s="90">
        <f>'Bureau de vote'!T98</f>
        <v>0</v>
      </c>
      <c r="S26" s="83">
        <f>'Bureau de vote'!U98</f>
        <v>4</v>
      </c>
      <c r="T26" s="83">
        <f>'Bureau de vote'!V98</f>
        <v>0</v>
      </c>
      <c r="U26" s="23">
        <f>'Bureau de vote'!W98</f>
        <v>7</v>
      </c>
      <c r="V26" s="90">
        <f>'Bureau de vote'!X98</f>
        <v>0</v>
      </c>
      <c r="W26" s="83">
        <f>'Bureau de vote'!Y98</f>
        <v>0</v>
      </c>
      <c r="X26" s="83">
        <f>'Bureau de vote'!Z98</f>
        <v>0</v>
      </c>
      <c r="Y26" s="23">
        <f>'Bureau de vote'!AA98</f>
        <v>4</v>
      </c>
      <c r="Z26" s="90">
        <f>'Bureau de vote'!AB98</f>
        <v>0</v>
      </c>
      <c r="AA26" s="83">
        <f>'Bureau de vote'!AC98</f>
        <v>19</v>
      </c>
      <c r="AB26" s="83">
        <f>'Bureau de vote'!AD98</f>
        <v>0</v>
      </c>
      <c r="AC26" s="23">
        <f>'Bureau de vote'!AE98</f>
        <v>8</v>
      </c>
      <c r="AD26" s="90">
        <f>'Bureau de vote'!AF98</f>
        <v>0</v>
      </c>
      <c r="AE26" s="83">
        <f>'Bureau de vote'!AG98</f>
        <v>81</v>
      </c>
      <c r="AF26" s="90">
        <f>'Bureau de vote'!AH98</f>
        <v>0</v>
      </c>
    </row>
    <row r="27" spans="1:32" x14ac:dyDescent="0.15">
      <c r="A27" s="23" t="str">
        <f>'Bureau de vote'!C99</f>
        <v>Mahina</v>
      </c>
      <c r="B27" s="83">
        <f>'Bureau de vote'!D99</f>
        <v>13</v>
      </c>
      <c r="C27" s="83">
        <f>'Bureau de vote'!E99</f>
        <v>880</v>
      </c>
      <c r="D27" s="83">
        <f>'Bureau de vote'!F99</f>
        <v>644</v>
      </c>
      <c r="E27" s="83">
        <f>'Bureau de vote'!G99</f>
        <v>236</v>
      </c>
      <c r="F27" s="192">
        <f>'Bureau de vote'!H99</f>
        <v>26.82</v>
      </c>
      <c r="G27" s="83">
        <f>'Bureau de vote'!I99</f>
        <v>0</v>
      </c>
      <c r="H27" s="192">
        <f>'Bureau de vote'!J99</f>
        <v>0</v>
      </c>
      <c r="I27" s="83">
        <f>'Bureau de vote'!K99</f>
        <v>15</v>
      </c>
      <c r="J27" s="83">
        <f>'Bureau de vote'!L99</f>
        <v>221</v>
      </c>
      <c r="K27" s="23">
        <f>'Bureau de vote'!M99</f>
        <v>8</v>
      </c>
      <c r="L27" s="90">
        <f>'Bureau de vote'!N99</f>
        <v>0</v>
      </c>
      <c r="M27" s="83">
        <f>'Bureau de vote'!O99</f>
        <v>82</v>
      </c>
      <c r="N27" s="83">
        <f>'Bureau de vote'!P99</f>
        <v>0</v>
      </c>
      <c r="O27" s="23">
        <f>'Bureau de vote'!Q99</f>
        <v>28</v>
      </c>
      <c r="P27" s="90">
        <f>'Bureau de vote'!R99</f>
        <v>0</v>
      </c>
      <c r="Q27" s="23">
        <f>'Bureau de vote'!S99</f>
        <v>5</v>
      </c>
      <c r="R27" s="90">
        <f>'Bureau de vote'!T99</f>
        <v>0</v>
      </c>
      <c r="S27" s="83">
        <f>'Bureau de vote'!U99</f>
        <v>8</v>
      </c>
      <c r="T27" s="83">
        <f>'Bureau de vote'!V99</f>
        <v>0</v>
      </c>
      <c r="U27" s="23">
        <f>'Bureau de vote'!W99</f>
        <v>2</v>
      </c>
      <c r="V27" s="90">
        <f>'Bureau de vote'!X99</f>
        <v>0</v>
      </c>
      <c r="W27" s="83">
        <f>'Bureau de vote'!Y99</f>
        <v>0</v>
      </c>
      <c r="X27" s="83">
        <f>'Bureau de vote'!Z99</f>
        <v>0</v>
      </c>
      <c r="Y27" s="23">
        <f>'Bureau de vote'!AA99</f>
        <v>2</v>
      </c>
      <c r="Z27" s="90">
        <f>'Bureau de vote'!AB99</f>
        <v>0</v>
      </c>
      <c r="AA27" s="83">
        <f>'Bureau de vote'!AC99</f>
        <v>24</v>
      </c>
      <c r="AB27" s="83">
        <f>'Bureau de vote'!AD99</f>
        <v>0</v>
      </c>
      <c r="AC27" s="23">
        <f>'Bureau de vote'!AE99</f>
        <v>6</v>
      </c>
      <c r="AD27" s="90">
        <f>'Bureau de vote'!AF99</f>
        <v>0</v>
      </c>
      <c r="AE27" s="83">
        <f>'Bureau de vote'!AG99</f>
        <v>56</v>
      </c>
      <c r="AF27" s="90">
        <f>'Bureau de vote'!AH99</f>
        <v>0</v>
      </c>
    </row>
    <row r="28" spans="1:32" x14ac:dyDescent="0.15">
      <c r="A28" s="1" t="str">
        <f>'Bureau de vote'!C135</f>
        <v>PAEA</v>
      </c>
      <c r="B28" s="5"/>
      <c r="C28" s="5">
        <f>'Bureau de vote'!E135</f>
        <v>9083</v>
      </c>
      <c r="D28" s="5">
        <f>'Bureau de vote'!F135</f>
        <v>5329</v>
      </c>
      <c r="E28" s="5">
        <f>'Bureau de vote'!G135</f>
        <v>3754</v>
      </c>
      <c r="F28" s="135">
        <f>'Bureau de vote'!H135</f>
        <v>0.41329957062644501</v>
      </c>
      <c r="G28" s="5">
        <f>'Bureau de vote'!I135</f>
        <v>102</v>
      </c>
      <c r="H28" s="135">
        <f>'Bureau de vote'!J135</f>
        <v>1.1229769899812838E-2</v>
      </c>
      <c r="I28" s="5">
        <f>'Bureau de vote'!K135</f>
        <v>110</v>
      </c>
      <c r="J28" s="5">
        <f>'Bureau de vote'!L135</f>
        <v>3542</v>
      </c>
      <c r="K28" s="1">
        <f>'Bureau de vote'!M135</f>
        <v>90</v>
      </c>
      <c r="L28" s="137">
        <f>'Bureau de vote'!N135</f>
        <v>2.5409373235460192E-2</v>
      </c>
      <c r="M28" s="5">
        <f>'Bureau de vote'!O135</f>
        <v>880</v>
      </c>
      <c r="N28" s="135">
        <f>'Bureau de vote'!P135</f>
        <v>0.2484472049689441</v>
      </c>
      <c r="O28" s="1">
        <f>'Bureau de vote'!Q135</f>
        <v>1350</v>
      </c>
      <c r="P28" s="137">
        <f>'Bureau de vote'!R135</f>
        <v>0.38114059853190285</v>
      </c>
      <c r="Q28" s="1">
        <f>'Bureau de vote'!S135</f>
        <v>67</v>
      </c>
      <c r="R28" s="137">
        <f>'Bureau de vote'!T135</f>
        <v>1.89158667419537E-2</v>
      </c>
      <c r="S28" s="5">
        <f>'Bureau de vote'!U135</f>
        <v>41</v>
      </c>
      <c r="T28" s="135">
        <f>'Bureau de vote'!V135</f>
        <v>1.1575381140598532E-2</v>
      </c>
      <c r="U28" s="1">
        <f>'Bureau de vote'!W135</f>
        <v>38</v>
      </c>
      <c r="V28" s="137">
        <f>'Bureau de vote'!X135</f>
        <v>1.0728402032749858E-2</v>
      </c>
      <c r="W28" s="5">
        <f>'Bureau de vote'!Y135</f>
        <v>14</v>
      </c>
      <c r="X28" s="135">
        <f>'Bureau de vote'!Z135</f>
        <v>3.952569169960474E-3</v>
      </c>
      <c r="Y28" s="1">
        <f>'Bureau de vote'!AA135</f>
        <v>24</v>
      </c>
      <c r="Z28" s="137">
        <f>'Bureau de vote'!AB135</f>
        <v>6.7758328627893849E-3</v>
      </c>
      <c r="AA28" s="5">
        <f>'Bureau de vote'!AC135</f>
        <v>260</v>
      </c>
      <c r="AB28" s="135">
        <f>'Bureau de vote'!AD135</f>
        <v>7.3404856013551664E-2</v>
      </c>
      <c r="AC28" s="1">
        <f>'Bureau de vote'!AE135</f>
        <v>73</v>
      </c>
      <c r="AD28" s="137">
        <f>'Bureau de vote'!AF135</f>
        <v>2.0609824957651044E-2</v>
      </c>
      <c r="AE28" s="5">
        <f>'Bureau de vote'!AG135</f>
        <v>705</v>
      </c>
      <c r="AF28" s="137">
        <f>'Bureau de vote'!AH135</f>
        <v>0.19904009034443818</v>
      </c>
    </row>
    <row r="29" spans="1:32" x14ac:dyDescent="0.15">
      <c r="A29" s="23" t="str">
        <f>'Bureau de vote'!C136</f>
        <v>Paea</v>
      </c>
      <c r="B29" s="83">
        <f>'Bureau de vote'!D136</f>
        <v>1</v>
      </c>
      <c r="C29" s="83">
        <f>'Bureau de vote'!E136</f>
        <v>971</v>
      </c>
      <c r="D29" s="83">
        <f>'Bureau de vote'!F136</f>
        <v>601</v>
      </c>
      <c r="E29" s="83">
        <f>'Bureau de vote'!G136</f>
        <v>370</v>
      </c>
      <c r="F29" s="192">
        <f>'Bureau de vote'!H136</f>
        <v>38.11</v>
      </c>
      <c r="G29" s="83">
        <f>'Bureau de vote'!I136</f>
        <v>11</v>
      </c>
      <c r="H29" s="192">
        <f>'Bureau de vote'!J136</f>
        <v>0</v>
      </c>
      <c r="I29" s="83">
        <f>'Bureau de vote'!K136</f>
        <v>11</v>
      </c>
      <c r="J29" s="83">
        <f>'Bureau de vote'!L136</f>
        <v>348</v>
      </c>
      <c r="K29" s="23">
        <f>'Bureau de vote'!M136</f>
        <v>10</v>
      </c>
      <c r="L29" s="90">
        <f>'Bureau de vote'!N136</f>
        <v>0</v>
      </c>
      <c r="M29" s="83">
        <f>'Bureau de vote'!O136</f>
        <v>96</v>
      </c>
      <c r="N29" s="83">
        <f>'Bureau de vote'!P136</f>
        <v>0</v>
      </c>
      <c r="O29" s="23">
        <f>'Bureau de vote'!Q136</f>
        <v>88</v>
      </c>
      <c r="P29" s="90">
        <f>'Bureau de vote'!R136</f>
        <v>0</v>
      </c>
      <c r="Q29" s="23">
        <f>'Bureau de vote'!S136</f>
        <v>5</v>
      </c>
      <c r="R29" s="90">
        <f>'Bureau de vote'!T136</f>
        <v>0</v>
      </c>
      <c r="S29" s="83">
        <f>'Bureau de vote'!U136</f>
        <v>2</v>
      </c>
      <c r="T29" s="83">
        <f>'Bureau de vote'!V136</f>
        <v>0</v>
      </c>
      <c r="U29" s="23">
        <f>'Bureau de vote'!W136</f>
        <v>5</v>
      </c>
      <c r="V29" s="90">
        <f>'Bureau de vote'!X136</f>
        <v>0</v>
      </c>
      <c r="W29" s="83">
        <f>'Bureau de vote'!Y136</f>
        <v>0</v>
      </c>
      <c r="X29" s="83">
        <f>'Bureau de vote'!Z136</f>
        <v>0</v>
      </c>
      <c r="Y29" s="23">
        <f>'Bureau de vote'!AA136</f>
        <v>4</v>
      </c>
      <c r="Z29" s="90">
        <f>'Bureau de vote'!AB136</f>
        <v>0</v>
      </c>
      <c r="AA29" s="83">
        <f>'Bureau de vote'!AC136</f>
        <v>40</v>
      </c>
      <c r="AB29" s="83">
        <f>'Bureau de vote'!AD136</f>
        <v>0</v>
      </c>
      <c r="AC29" s="23">
        <f>'Bureau de vote'!AE136</f>
        <v>8</v>
      </c>
      <c r="AD29" s="90">
        <f>'Bureau de vote'!AF136</f>
        <v>0</v>
      </c>
      <c r="AE29" s="83">
        <f>'Bureau de vote'!AG136</f>
        <v>90</v>
      </c>
      <c r="AF29" s="90">
        <f>'Bureau de vote'!AH136</f>
        <v>0</v>
      </c>
    </row>
    <row r="30" spans="1:32" x14ac:dyDescent="0.15">
      <c r="A30" s="23" t="str">
        <f>'Bureau de vote'!C137</f>
        <v>Paea</v>
      </c>
      <c r="B30" s="83">
        <f>'Bureau de vote'!D137</f>
        <v>2</v>
      </c>
      <c r="C30" s="83">
        <f>'Bureau de vote'!E137</f>
        <v>1293</v>
      </c>
      <c r="D30" s="83">
        <f>'Bureau de vote'!F137</f>
        <v>771</v>
      </c>
      <c r="E30" s="83">
        <f>'Bureau de vote'!G137</f>
        <v>522</v>
      </c>
      <c r="F30" s="192">
        <f>'Bureau de vote'!H137</f>
        <v>40.369999999999997</v>
      </c>
      <c r="G30" s="83">
        <f>'Bureau de vote'!I137</f>
        <v>22</v>
      </c>
      <c r="H30" s="192">
        <f>'Bureau de vote'!J137</f>
        <v>0</v>
      </c>
      <c r="I30" s="83">
        <f>'Bureau de vote'!K137</f>
        <v>12</v>
      </c>
      <c r="J30" s="83">
        <f>'Bureau de vote'!L137</f>
        <v>488</v>
      </c>
      <c r="K30" s="23">
        <f>'Bureau de vote'!M137</f>
        <v>16</v>
      </c>
      <c r="L30" s="90">
        <f>'Bureau de vote'!N137</f>
        <v>0</v>
      </c>
      <c r="M30" s="83">
        <f>'Bureau de vote'!O137</f>
        <v>124</v>
      </c>
      <c r="N30" s="83">
        <f>'Bureau de vote'!P137</f>
        <v>0</v>
      </c>
      <c r="O30" s="23">
        <f>'Bureau de vote'!Q137</f>
        <v>171</v>
      </c>
      <c r="P30" s="90">
        <f>'Bureau de vote'!R137</f>
        <v>0</v>
      </c>
      <c r="Q30" s="23">
        <f>'Bureau de vote'!S137</f>
        <v>17</v>
      </c>
      <c r="R30" s="90">
        <f>'Bureau de vote'!T137</f>
        <v>0</v>
      </c>
      <c r="S30" s="83">
        <f>'Bureau de vote'!U137</f>
        <v>6</v>
      </c>
      <c r="T30" s="83">
        <f>'Bureau de vote'!V137</f>
        <v>0</v>
      </c>
      <c r="U30" s="23">
        <f>'Bureau de vote'!W137</f>
        <v>4</v>
      </c>
      <c r="V30" s="90">
        <f>'Bureau de vote'!X137</f>
        <v>0</v>
      </c>
      <c r="W30" s="83">
        <f>'Bureau de vote'!Y137</f>
        <v>3</v>
      </c>
      <c r="X30" s="83">
        <f>'Bureau de vote'!Z137</f>
        <v>0</v>
      </c>
      <c r="Y30" s="23">
        <f>'Bureau de vote'!AA137</f>
        <v>6</v>
      </c>
      <c r="Z30" s="90">
        <f>'Bureau de vote'!AB137</f>
        <v>0</v>
      </c>
      <c r="AA30" s="83">
        <f>'Bureau de vote'!AC137</f>
        <v>34</v>
      </c>
      <c r="AB30" s="83">
        <f>'Bureau de vote'!AD137</f>
        <v>0</v>
      </c>
      <c r="AC30" s="23">
        <f>'Bureau de vote'!AE137</f>
        <v>13</v>
      </c>
      <c r="AD30" s="90">
        <f>'Bureau de vote'!AF137</f>
        <v>0</v>
      </c>
      <c r="AE30" s="83">
        <f>'Bureau de vote'!AG137</f>
        <v>94</v>
      </c>
      <c r="AF30" s="90">
        <f>'Bureau de vote'!AH137</f>
        <v>0</v>
      </c>
    </row>
    <row r="31" spans="1:32" x14ac:dyDescent="0.15">
      <c r="A31" s="23" t="str">
        <f>'Bureau de vote'!C138</f>
        <v>Paea</v>
      </c>
      <c r="B31" s="83">
        <f>'Bureau de vote'!D138</f>
        <v>3</v>
      </c>
      <c r="C31" s="83">
        <f>'Bureau de vote'!E138</f>
        <v>1134</v>
      </c>
      <c r="D31" s="83">
        <f>'Bureau de vote'!F138</f>
        <v>681</v>
      </c>
      <c r="E31" s="83">
        <f>'Bureau de vote'!G138</f>
        <v>453</v>
      </c>
      <c r="F31" s="192">
        <f>'Bureau de vote'!H138</f>
        <v>39.950000000000003</v>
      </c>
      <c r="G31" s="83">
        <f>'Bureau de vote'!I138</f>
        <v>14</v>
      </c>
      <c r="H31" s="192">
        <f>'Bureau de vote'!J138</f>
        <v>0</v>
      </c>
      <c r="I31" s="83">
        <f>'Bureau de vote'!K138</f>
        <v>11</v>
      </c>
      <c r="J31" s="83">
        <f>'Bureau de vote'!L138</f>
        <v>428</v>
      </c>
      <c r="K31" s="23">
        <f>'Bureau de vote'!M138</f>
        <v>9</v>
      </c>
      <c r="L31" s="90">
        <f>'Bureau de vote'!N138</f>
        <v>0</v>
      </c>
      <c r="M31" s="83">
        <f>'Bureau de vote'!O138</f>
        <v>139</v>
      </c>
      <c r="N31" s="83">
        <f>'Bureau de vote'!P138</f>
        <v>0</v>
      </c>
      <c r="O31" s="23">
        <f>'Bureau de vote'!Q138</f>
        <v>154</v>
      </c>
      <c r="P31" s="90">
        <f>'Bureau de vote'!R138</f>
        <v>0</v>
      </c>
      <c r="Q31" s="23">
        <f>'Bureau de vote'!S138</f>
        <v>3</v>
      </c>
      <c r="R31" s="90">
        <f>'Bureau de vote'!T138</f>
        <v>0</v>
      </c>
      <c r="S31" s="83">
        <f>'Bureau de vote'!U138</f>
        <v>4</v>
      </c>
      <c r="T31" s="83">
        <f>'Bureau de vote'!V138</f>
        <v>0</v>
      </c>
      <c r="U31" s="23">
        <f>'Bureau de vote'!W138</f>
        <v>2</v>
      </c>
      <c r="V31" s="90">
        <f>'Bureau de vote'!X138</f>
        <v>0</v>
      </c>
      <c r="W31" s="83">
        <f>'Bureau de vote'!Y138</f>
        <v>0</v>
      </c>
      <c r="X31" s="83">
        <f>'Bureau de vote'!Z138</f>
        <v>0</v>
      </c>
      <c r="Y31" s="23">
        <f>'Bureau de vote'!AA138</f>
        <v>1</v>
      </c>
      <c r="Z31" s="90">
        <f>'Bureau de vote'!AB138</f>
        <v>0</v>
      </c>
      <c r="AA31" s="83">
        <f>'Bureau de vote'!AC138</f>
        <v>16</v>
      </c>
      <c r="AB31" s="83">
        <f>'Bureau de vote'!AD138</f>
        <v>0</v>
      </c>
      <c r="AC31" s="23">
        <f>'Bureau de vote'!AE138</f>
        <v>10</v>
      </c>
      <c r="AD31" s="90">
        <f>'Bureau de vote'!AF138</f>
        <v>0</v>
      </c>
      <c r="AE31" s="83">
        <f>'Bureau de vote'!AG138</f>
        <v>90</v>
      </c>
      <c r="AF31" s="90">
        <f>'Bureau de vote'!AH138</f>
        <v>0</v>
      </c>
    </row>
    <row r="32" spans="1:32" x14ac:dyDescent="0.15">
      <c r="A32" s="23" t="str">
        <f>'Bureau de vote'!C139</f>
        <v>Paea</v>
      </c>
      <c r="B32" s="83">
        <f>'Bureau de vote'!D139</f>
        <v>4</v>
      </c>
      <c r="C32" s="83">
        <f>'Bureau de vote'!E139</f>
        <v>1317</v>
      </c>
      <c r="D32" s="83">
        <f>'Bureau de vote'!F139</f>
        <v>703</v>
      </c>
      <c r="E32" s="83">
        <f>'Bureau de vote'!G139</f>
        <v>614</v>
      </c>
      <c r="F32" s="192">
        <f>'Bureau de vote'!H139</f>
        <v>46.62</v>
      </c>
      <c r="G32" s="83">
        <f>'Bureau de vote'!I139</f>
        <v>22</v>
      </c>
      <c r="H32" s="192">
        <f>'Bureau de vote'!J139</f>
        <v>0</v>
      </c>
      <c r="I32" s="83">
        <f>'Bureau de vote'!K139</f>
        <v>9</v>
      </c>
      <c r="J32" s="83">
        <f>'Bureau de vote'!L139</f>
        <v>583</v>
      </c>
      <c r="K32" s="23">
        <f>'Bureau de vote'!M139</f>
        <v>12</v>
      </c>
      <c r="L32" s="90">
        <f>'Bureau de vote'!N139</f>
        <v>0</v>
      </c>
      <c r="M32" s="83">
        <f>'Bureau de vote'!O139</f>
        <v>116</v>
      </c>
      <c r="N32" s="83">
        <f>'Bureau de vote'!P139</f>
        <v>0</v>
      </c>
      <c r="O32" s="23">
        <f>'Bureau de vote'!Q139</f>
        <v>271</v>
      </c>
      <c r="P32" s="90">
        <f>'Bureau de vote'!R139</f>
        <v>0</v>
      </c>
      <c r="Q32" s="23">
        <f>'Bureau de vote'!S139</f>
        <v>7</v>
      </c>
      <c r="R32" s="90">
        <f>'Bureau de vote'!T139</f>
        <v>0</v>
      </c>
      <c r="S32" s="83">
        <f>'Bureau de vote'!U139</f>
        <v>7</v>
      </c>
      <c r="T32" s="83">
        <f>'Bureau de vote'!V139</f>
        <v>0</v>
      </c>
      <c r="U32" s="23">
        <f>'Bureau de vote'!W139</f>
        <v>5</v>
      </c>
      <c r="V32" s="90">
        <f>'Bureau de vote'!X139</f>
        <v>0</v>
      </c>
      <c r="W32" s="83">
        <f>'Bureau de vote'!Y139</f>
        <v>4</v>
      </c>
      <c r="X32" s="83">
        <f>'Bureau de vote'!Z139</f>
        <v>0</v>
      </c>
      <c r="Y32" s="23">
        <f>'Bureau de vote'!AA139</f>
        <v>5</v>
      </c>
      <c r="Z32" s="90">
        <f>'Bureau de vote'!AB139</f>
        <v>0</v>
      </c>
      <c r="AA32" s="83">
        <f>'Bureau de vote'!AC139</f>
        <v>36</v>
      </c>
      <c r="AB32" s="83">
        <f>'Bureau de vote'!AD139</f>
        <v>0</v>
      </c>
      <c r="AC32" s="23">
        <f>'Bureau de vote'!AE139</f>
        <v>12</v>
      </c>
      <c r="AD32" s="90">
        <f>'Bureau de vote'!AF139</f>
        <v>0</v>
      </c>
      <c r="AE32" s="83">
        <f>'Bureau de vote'!AG139</f>
        <v>108</v>
      </c>
      <c r="AF32" s="90">
        <f>'Bureau de vote'!AH139</f>
        <v>0</v>
      </c>
    </row>
    <row r="33" spans="1:32" x14ac:dyDescent="0.15">
      <c r="A33" s="23" t="str">
        <f>'Bureau de vote'!C140</f>
        <v>Paea</v>
      </c>
      <c r="B33" s="83">
        <f>'Bureau de vote'!D140</f>
        <v>5</v>
      </c>
      <c r="C33" s="83">
        <f>'Bureau de vote'!E140</f>
        <v>1147</v>
      </c>
      <c r="D33" s="83">
        <f>'Bureau de vote'!F140</f>
        <v>661</v>
      </c>
      <c r="E33" s="83">
        <f>'Bureau de vote'!G140</f>
        <v>486</v>
      </c>
      <c r="F33" s="192">
        <f>'Bureau de vote'!H140</f>
        <v>42.37</v>
      </c>
      <c r="G33" s="83">
        <f>'Bureau de vote'!I140</f>
        <v>0</v>
      </c>
      <c r="H33" s="192">
        <f>'Bureau de vote'!J140</f>
        <v>0</v>
      </c>
      <c r="I33" s="83">
        <f>'Bureau de vote'!K140</f>
        <v>28</v>
      </c>
      <c r="J33" s="83">
        <f>'Bureau de vote'!L140</f>
        <v>458</v>
      </c>
      <c r="K33" s="23">
        <f>'Bureau de vote'!M140</f>
        <v>13</v>
      </c>
      <c r="L33" s="90">
        <f>'Bureau de vote'!N140</f>
        <v>0</v>
      </c>
      <c r="M33" s="83">
        <f>'Bureau de vote'!O140</f>
        <v>88</v>
      </c>
      <c r="N33" s="83">
        <f>'Bureau de vote'!P140</f>
        <v>0</v>
      </c>
      <c r="O33" s="23">
        <f>'Bureau de vote'!Q140</f>
        <v>181</v>
      </c>
      <c r="P33" s="90">
        <f>'Bureau de vote'!R140</f>
        <v>0</v>
      </c>
      <c r="Q33" s="23">
        <f>'Bureau de vote'!S140</f>
        <v>10</v>
      </c>
      <c r="R33" s="90">
        <f>'Bureau de vote'!T140</f>
        <v>0</v>
      </c>
      <c r="S33" s="83">
        <f>'Bureau de vote'!U140</f>
        <v>6</v>
      </c>
      <c r="T33" s="83">
        <f>'Bureau de vote'!V140</f>
        <v>0</v>
      </c>
      <c r="U33" s="23">
        <f>'Bureau de vote'!W140</f>
        <v>5</v>
      </c>
      <c r="V33" s="90">
        <f>'Bureau de vote'!X140</f>
        <v>0</v>
      </c>
      <c r="W33" s="83">
        <f>'Bureau de vote'!Y140</f>
        <v>0</v>
      </c>
      <c r="X33" s="83">
        <f>'Bureau de vote'!Z140</f>
        <v>0</v>
      </c>
      <c r="Y33" s="23">
        <f>'Bureau de vote'!AA140</f>
        <v>3</v>
      </c>
      <c r="Z33" s="90">
        <f>'Bureau de vote'!AB140</f>
        <v>0</v>
      </c>
      <c r="AA33" s="83">
        <f>'Bureau de vote'!AC140</f>
        <v>42</v>
      </c>
      <c r="AB33" s="83">
        <f>'Bureau de vote'!AD140</f>
        <v>0</v>
      </c>
      <c r="AC33" s="23">
        <f>'Bureau de vote'!AE140</f>
        <v>7</v>
      </c>
      <c r="AD33" s="90">
        <f>'Bureau de vote'!AF140</f>
        <v>0</v>
      </c>
      <c r="AE33" s="83">
        <f>'Bureau de vote'!AG140</f>
        <v>103</v>
      </c>
      <c r="AF33" s="90">
        <f>'Bureau de vote'!AH140</f>
        <v>0</v>
      </c>
    </row>
    <row r="34" spans="1:32" x14ac:dyDescent="0.15">
      <c r="A34" s="23" t="str">
        <f>'Bureau de vote'!C141</f>
        <v>Paea</v>
      </c>
      <c r="B34" s="83">
        <f>'Bureau de vote'!D141</f>
        <v>6</v>
      </c>
      <c r="C34" s="83">
        <f>'Bureau de vote'!E141</f>
        <v>1190</v>
      </c>
      <c r="D34" s="83">
        <f>'Bureau de vote'!F141</f>
        <v>694</v>
      </c>
      <c r="E34" s="83">
        <f>'Bureau de vote'!G141</f>
        <v>496</v>
      </c>
      <c r="F34" s="192">
        <f>'Bureau de vote'!H141</f>
        <v>42.68</v>
      </c>
      <c r="G34" s="83">
        <f>'Bureau de vote'!I141</f>
        <v>18</v>
      </c>
      <c r="H34" s="192">
        <f>'Bureau de vote'!J141</f>
        <v>0</v>
      </c>
      <c r="I34" s="83">
        <f>'Bureau de vote'!K141</f>
        <v>14</v>
      </c>
      <c r="J34" s="83">
        <f>'Bureau de vote'!L141</f>
        <v>464</v>
      </c>
      <c r="K34" s="23">
        <f>'Bureau de vote'!M141</f>
        <v>9</v>
      </c>
      <c r="L34" s="90">
        <f>'Bureau de vote'!N141</f>
        <v>0</v>
      </c>
      <c r="M34" s="83">
        <f>'Bureau de vote'!O141</f>
        <v>134</v>
      </c>
      <c r="N34" s="83">
        <f>'Bureau de vote'!P141</f>
        <v>0</v>
      </c>
      <c r="O34" s="23">
        <f>'Bureau de vote'!Q141</f>
        <v>143</v>
      </c>
      <c r="P34" s="90">
        <f>'Bureau de vote'!R141</f>
        <v>0</v>
      </c>
      <c r="Q34" s="23">
        <f>'Bureau de vote'!S141</f>
        <v>13</v>
      </c>
      <c r="R34" s="90">
        <f>'Bureau de vote'!T141</f>
        <v>0</v>
      </c>
      <c r="S34" s="83">
        <f>'Bureau de vote'!U141</f>
        <v>7</v>
      </c>
      <c r="T34" s="83">
        <f>'Bureau de vote'!V141</f>
        <v>0</v>
      </c>
      <c r="U34" s="23">
        <f>'Bureau de vote'!W141</f>
        <v>7</v>
      </c>
      <c r="V34" s="90">
        <f>'Bureau de vote'!X141</f>
        <v>0</v>
      </c>
      <c r="W34" s="83">
        <f>'Bureau de vote'!Y141</f>
        <v>5</v>
      </c>
      <c r="X34" s="83">
        <f>'Bureau de vote'!Z141</f>
        <v>0</v>
      </c>
      <c r="Y34" s="23">
        <f>'Bureau de vote'!AA141</f>
        <v>1</v>
      </c>
      <c r="Z34" s="90">
        <f>'Bureau de vote'!AB141</f>
        <v>0</v>
      </c>
      <c r="AA34" s="83">
        <f>'Bureau de vote'!AC141</f>
        <v>32</v>
      </c>
      <c r="AB34" s="83">
        <f>'Bureau de vote'!AD141</f>
        <v>0</v>
      </c>
      <c r="AC34" s="23">
        <f>'Bureau de vote'!AE141</f>
        <v>14</v>
      </c>
      <c r="AD34" s="90">
        <f>'Bureau de vote'!AF141</f>
        <v>0</v>
      </c>
      <c r="AE34" s="83">
        <f>'Bureau de vote'!AG141</f>
        <v>99</v>
      </c>
      <c r="AF34" s="90">
        <f>'Bureau de vote'!AH141</f>
        <v>0</v>
      </c>
    </row>
    <row r="35" spans="1:32" x14ac:dyDescent="0.15">
      <c r="A35" s="23" t="str">
        <f>'Bureau de vote'!C142</f>
        <v>Paea</v>
      </c>
      <c r="B35" s="83">
        <f>'Bureau de vote'!D142</f>
        <v>7</v>
      </c>
      <c r="C35" s="83">
        <f>'Bureau de vote'!E142</f>
        <v>1073</v>
      </c>
      <c r="D35" s="83">
        <f>'Bureau de vote'!F142</f>
        <v>629</v>
      </c>
      <c r="E35" s="83">
        <f>'Bureau de vote'!G142</f>
        <v>444</v>
      </c>
      <c r="F35" s="192">
        <f>'Bureau de vote'!H142</f>
        <v>41.38</v>
      </c>
      <c r="G35" s="83">
        <f>'Bureau de vote'!I142</f>
        <v>14</v>
      </c>
      <c r="H35" s="192">
        <f>'Bureau de vote'!J142</f>
        <v>0</v>
      </c>
      <c r="I35" s="83">
        <f>'Bureau de vote'!K142</f>
        <v>7</v>
      </c>
      <c r="J35" s="83">
        <f>'Bureau de vote'!L142</f>
        <v>423</v>
      </c>
      <c r="K35" s="23">
        <f>'Bureau de vote'!M142</f>
        <v>12</v>
      </c>
      <c r="L35" s="90">
        <f>'Bureau de vote'!N142</f>
        <v>0</v>
      </c>
      <c r="M35" s="83">
        <f>'Bureau de vote'!O142</f>
        <v>112</v>
      </c>
      <c r="N35" s="83">
        <f>'Bureau de vote'!P142</f>
        <v>0</v>
      </c>
      <c r="O35" s="23">
        <f>'Bureau de vote'!Q142</f>
        <v>170</v>
      </c>
      <c r="P35" s="90">
        <f>'Bureau de vote'!R142</f>
        <v>0</v>
      </c>
      <c r="Q35" s="23">
        <f>'Bureau de vote'!S142</f>
        <v>6</v>
      </c>
      <c r="R35" s="90">
        <f>'Bureau de vote'!T142</f>
        <v>0</v>
      </c>
      <c r="S35" s="83">
        <f>'Bureau de vote'!U142</f>
        <v>6</v>
      </c>
      <c r="T35" s="83">
        <f>'Bureau de vote'!V142</f>
        <v>0</v>
      </c>
      <c r="U35" s="23">
        <f>'Bureau de vote'!W142</f>
        <v>1</v>
      </c>
      <c r="V35" s="90">
        <f>'Bureau de vote'!X142</f>
        <v>0</v>
      </c>
      <c r="W35" s="83">
        <f>'Bureau de vote'!Y142</f>
        <v>1</v>
      </c>
      <c r="X35" s="83">
        <f>'Bureau de vote'!Z142</f>
        <v>0</v>
      </c>
      <c r="Y35" s="23">
        <f>'Bureau de vote'!AA142</f>
        <v>2</v>
      </c>
      <c r="Z35" s="90">
        <f>'Bureau de vote'!AB142</f>
        <v>0</v>
      </c>
      <c r="AA35" s="83">
        <f>'Bureau de vote'!AC142</f>
        <v>33</v>
      </c>
      <c r="AB35" s="83">
        <f>'Bureau de vote'!AD142</f>
        <v>0</v>
      </c>
      <c r="AC35" s="23">
        <f>'Bureau de vote'!AE142</f>
        <v>4</v>
      </c>
      <c r="AD35" s="90">
        <f>'Bureau de vote'!AF142</f>
        <v>0</v>
      </c>
      <c r="AE35" s="83">
        <f>'Bureau de vote'!AG142</f>
        <v>76</v>
      </c>
      <c r="AF35" s="90">
        <f>'Bureau de vote'!AH142</f>
        <v>0</v>
      </c>
    </row>
    <row r="36" spans="1:32" x14ac:dyDescent="0.15">
      <c r="A36" s="23" t="str">
        <f>'Bureau de vote'!C143</f>
        <v>Paea</v>
      </c>
      <c r="B36" s="83">
        <f>'Bureau de vote'!D143</f>
        <v>8</v>
      </c>
      <c r="C36" s="83">
        <f>'Bureau de vote'!E143</f>
        <v>958</v>
      </c>
      <c r="D36" s="83">
        <f>'Bureau de vote'!F143</f>
        <v>589</v>
      </c>
      <c r="E36" s="83">
        <f>'Bureau de vote'!G143</f>
        <v>369</v>
      </c>
      <c r="F36" s="192">
        <f>'Bureau de vote'!H143</f>
        <v>38.520000000000003</v>
      </c>
      <c r="G36" s="83">
        <f>'Bureau de vote'!I143</f>
        <v>1</v>
      </c>
      <c r="H36" s="192">
        <f>'Bureau de vote'!J143</f>
        <v>0</v>
      </c>
      <c r="I36" s="83">
        <f>'Bureau de vote'!K143</f>
        <v>18</v>
      </c>
      <c r="J36" s="83">
        <f>'Bureau de vote'!L143</f>
        <v>350</v>
      </c>
      <c r="K36" s="23">
        <f>'Bureau de vote'!M143</f>
        <v>9</v>
      </c>
      <c r="L36" s="90">
        <f>'Bureau de vote'!N143</f>
        <v>0</v>
      </c>
      <c r="M36" s="83">
        <f>'Bureau de vote'!O143</f>
        <v>71</v>
      </c>
      <c r="N36" s="83">
        <f>'Bureau de vote'!P143</f>
        <v>0</v>
      </c>
      <c r="O36" s="23">
        <f>'Bureau de vote'!Q143</f>
        <v>172</v>
      </c>
      <c r="P36" s="90">
        <f>'Bureau de vote'!R143</f>
        <v>0</v>
      </c>
      <c r="Q36" s="23">
        <f>'Bureau de vote'!S143</f>
        <v>6</v>
      </c>
      <c r="R36" s="90">
        <f>'Bureau de vote'!T143</f>
        <v>0</v>
      </c>
      <c r="S36" s="83">
        <f>'Bureau de vote'!U143</f>
        <v>3</v>
      </c>
      <c r="T36" s="83">
        <f>'Bureau de vote'!V143</f>
        <v>0</v>
      </c>
      <c r="U36" s="23">
        <f>'Bureau de vote'!W143</f>
        <v>9</v>
      </c>
      <c r="V36" s="90">
        <f>'Bureau de vote'!X143</f>
        <v>0</v>
      </c>
      <c r="W36" s="83">
        <f>'Bureau de vote'!Y143</f>
        <v>1</v>
      </c>
      <c r="X36" s="83">
        <f>'Bureau de vote'!Z143</f>
        <v>0</v>
      </c>
      <c r="Y36" s="23">
        <f>'Bureau de vote'!AA143</f>
        <v>2</v>
      </c>
      <c r="Z36" s="90">
        <f>'Bureau de vote'!AB143</f>
        <v>0</v>
      </c>
      <c r="AA36" s="83">
        <f>'Bureau de vote'!AC143</f>
        <v>27</v>
      </c>
      <c r="AB36" s="83">
        <f>'Bureau de vote'!AD143</f>
        <v>0</v>
      </c>
      <c r="AC36" s="23">
        <f>'Bureau de vote'!AE143</f>
        <v>5</v>
      </c>
      <c r="AD36" s="90">
        <f>'Bureau de vote'!AF143</f>
        <v>0</v>
      </c>
      <c r="AE36" s="83">
        <f>'Bureau de vote'!AG143</f>
        <v>45</v>
      </c>
      <c r="AF36" s="90">
        <f>'Bureau de vote'!AH143</f>
        <v>0</v>
      </c>
    </row>
    <row r="37" spans="1:32" x14ac:dyDescent="0.15">
      <c r="A37" s="1" t="str">
        <f>'Bureau de vote'!C144</f>
        <v>PAPARA</v>
      </c>
      <c r="B37" s="5"/>
      <c r="C37" s="5">
        <f>'Bureau de vote'!E144</f>
        <v>8522</v>
      </c>
      <c r="D37" s="5">
        <f>'Bureau de vote'!F144</f>
        <v>5825</v>
      </c>
      <c r="E37" s="5">
        <f>'Bureau de vote'!G144</f>
        <v>2697</v>
      </c>
      <c r="F37" s="135">
        <f>'Bureau de vote'!H144</f>
        <v>0.31647500586716731</v>
      </c>
      <c r="G37" s="5">
        <f>'Bureau de vote'!I144</f>
        <v>75</v>
      </c>
      <c r="H37" s="135">
        <f>'Bureau de vote'!J144</f>
        <v>8.800750997418446E-3</v>
      </c>
      <c r="I37" s="5">
        <f>'Bureau de vote'!K144</f>
        <v>73</v>
      </c>
      <c r="J37" s="5">
        <f>'Bureau de vote'!L144</f>
        <v>2549</v>
      </c>
      <c r="K37" s="1">
        <f>'Bureau de vote'!M144</f>
        <v>63</v>
      </c>
      <c r="L37" s="137">
        <f>'Bureau de vote'!N144</f>
        <v>2.471557473519027E-2</v>
      </c>
      <c r="M37" s="5">
        <f>'Bureau de vote'!O144</f>
        <v>721</v>
      </c>
      <c r="N37" s="135">
        <f>'Bureau de vote'!P144</f>
        <v>0.28285602196939974</v>
      </c>
      <c r="O37" s="1">
        <f>'Bureau de vote'!Q144</f>
        <v>417</v>
      </c>
      <c r="P37" s="137">
        <f>'Bureau de vote'!R144</f>
        <v>0.16359356610435466</v>
      </c>
      <c r="Q37" s="1">
        <f>'Bureau de vote'!S144</f>
        <v>68</v>
      </c>
      <c r="R37" s="137">
        <f>'Bureau de vote'!T144</f>
        <v>2.6677128285602196E-2</v>
      </c>
      <c r="S37" s="5">
        <f>'Bureau de vote'!U144</f>
        <v>30</v>
      </c>
      <c r="T37" s="135">
        <f>'Bureau de vote'!V144</f>
        <v>1.1769321302471557E-2</v>
      </c>
      <c r="U37" s="1">
        <f>'Bureau de vote'!W144</f>
        <v>31</v>
      </c>
      <c r="V37" s="137">
        <f>'Bureau de vote'!X144</f>
        <v>1.2161632012553943E-2</v>
      </c>
      <c r="W37" s="5">
        <f>'Bureau de vote'!Y144</f>
        <v>7</v>
      </c>
      <c r="X37" s="135">
        <f>'Bureau de vote'!Z144</f>
        <v>2.7461749705766968E-3</v>
      </c>
      <c r="Y37" s="1">
        <f>'Bureau de vote'!AA144</f>
        <v>14</v>
      </c>
      <c r="Z37" s="137">
        <f>'Bureau de vote'!AB144</f>
        <v>5.4923499411533936E-3</v>
      </c>
      <c r="AA37" s="5">
        <f>'Bureau de vote'!AC144</f>
        <v>223</v>
      </c>
      <c r="AB37" s="135">
        <f>'Bureau de vote'!AD144</f>
        <v>8.7485288348371909E-2</v>
      </c>
      <c r="AC37" s="1">
        <f>'Bureau de vote'!AE144</f>
        <v>37</v>
      </c>
      <c r="AD37" s="137">
        <f>'Bureau de vote'!AF144</f>
        <v>1.4515496273048253E-2</v>
      </c>
      <c r="AE37" s="5">
        <f>'Bureau de vote'!AG144</f>
        <v>938</v>
      </c>
      <c r="AF37" s="137">
        <f>'Bureau de vote'!AH144</f>
        <v>0.36798744605727735</v>
      </c>
    </row>
    <row r="38" spans="1:32" x14ac:dyDescent="0.15">
      <c r="A38" s="23" t="str">
        <f>'Bureau de vote'!C145</f>
        <v>Papara</v>
      </c>
      <c r="B38" s="83">
        <f>'Bureau de vote'!D145</f>
        <v>1</v>
      </c>
      <c r="C38" s="83">
        <f>'Bureau de vote'!E145</f>
        <v>1121</v>
      </c>
      <c r="D38" s="83">
        <f>'Bureau de vote'!F145</f>
        <v>705</v>
      </c>
      <c r="E38" s="83">
        <f>'Bureau de vote'!G145</f>
        <v>416</v>
      </c>
      <c r="F38" s="192">
        <f>'Bureau de vote'!H145</f>
        <v>37.11</v>
      </c>
      <c r="G38" s="83">
        <f>'Bureau de vote'!I145</f>
        <v>12</v>
      </c>
      <c r="H38" s="192">
        <f>'Bureau de vote'!J145</f>
        <v>0</v>
      </c>
      <c r="I38" s="83">
        <f>'Bureau de vote'!K145</f>
        <v>12</v>
      </c>
      <c r="J38" s="83">
        <f>'Bureau de vote'!L145</f>
        <v>392</v>
      </c>
      <c r="K38" s="23">
        <f>'Bureau de vote'!M145</f>
        <v>8</v>
      </c>
      <c r="L38" s="90">
        <f>'Bureau de vote'!N145</f>
        <v>0</v>
      </c>
      <c r="M38" s="83">
        <f>'Bureau de vote'!O145</f>
        <v>122</v>
      </c>
      <c r="N38" s="83">
        <f>'Bureau de vote'!P145</f>
        <v>0</v>
      </c>
      <c r="O38" s="23">
        <f>'Bureau de vote'!Q145</f>
        <v>60</v>
      </c>
      <c r="P38" s="90">
        <f>'Bureau de vote'!R145</f>
        <v>0</v>
      </c>
      <c r="Q38" s="23">
        <f>'Bureau de vote'!S145</f>
        <v>7</v>
      </c>
      <c r="R38" s="90">
        <f>'Bureau de vote'!T145</f>
        <v>0</v>
      </c>
      <c r="S38" s="83">
        <f>'Bureau de vote'!U145</f>
        <v>2</v>
      </c>
      <c r="T38" s="83">
        <f>'Bureau de vote'!V145</f>
        <v>0</v>
      </c>
      <c r="U38" s="23">
        <f>'Bureau de vote'!W145</f>
        <v>9</v>
      </c>
      <c r="V38" s="90">
        <f>'Bureau de vote'!X145</f>
        <v>0</v>
      </c>
      <c r="W38" s="83">
        <f>'Bureau de vote'!Y145</f>
        <v>1</v>
      </c>
      <c r="X38" s="83">
        <f>'Bureau de vote'!Z145</f>
        <v>0</v>
      </c>
      <c r="Y38" s="23">
        <f>'Bureau de vote'!AA145</f>
        <v>1</v>
      </c>
      <c r="Z38" s="90">
        <f>'Bureau de vote'!AB145</f>
        <v>0</v>
      </c>
      <c r="AA38" s="83">
        <f>'Bureau de vote'!AC145</f>
        <v>23</v>
      </c>
      <c r="AB38" s="83">
        <f>'Bureau de vote'!AD145</f>
        <v>0</v>
      </c>
      <c r="AC38" s="23">
        <f>'Bureau de vote'!AE145</f>
        <v>7</v>
      </c>
      <c r="AD38" s="90">
        <f>'Bureau de vote'!AF145</f>
        <v>0</v>
      </c>
      <c r="AE38" s="83">
        <f>'Bureau de vote'!AG145</f>
        <v>152</v>
      </c>
      <c r="AF38" s="90">
        <f>'Bureau de vote'!AH145</f>
        <v>0</v>
      </c>
    </row>
    <row r="39" spans="1:32" x14ac:dyDescent="0.15">
      <c r="A39" s="23" t="str">
        <f>'Bureau de vote'!C146</f>
        <v>Papara</v>
      </c>
      <c r="B39" s="83">
        <f>'Bureau de vote'!D146</f>
        <v>2</v>
      </c>
      <c r="C39" s="83">
        <f>'Bureau de vote'!E146</f>
        <v>1093</v>
      </c>
      <c r="D39" s="83">
        <f>'Bureau de vote'!F146</f>
        <v>761</v>
      </c>
      <c r="E39" s="83">
        <f>'Bureau de vote'!G146</f>
        <v>332</v>
      </c>
      <c r="F39" s="192">
        <f>'Bureau de vote'!H146</f>
        <v>30.38</v>
      </c>
      <c r="G39" s="83">
        <f>'Bureau de vote'!I146</f>
        <v>7</v>
      </c>
      <c r="H39" s="192">
        <f>'Bureau de vote'!J146</f>
        <v>0</v>
      </c>
      <c r="I39" s="83">
        <f>'Bureau de vote'!K146</f>
        <v>11</v>
      </c>
      <c r="J39" s="83">
        <f>'Bureau de vote'!L146</f>
        <v>314</v>
      </c>
      <c r="K39" s="23">
        <f>'Bureau de vote'!M146</f>
        <v>8</v>
      </c>
      <c r="L39" s="90">
        <f>'Bureau de vote'!N146</f>
        <v>0</v>
      </c>
      <c r="M39" s="83">
        <f>'Bureau de vote'!O146</f>
        <v>94</v>
      </c>
      <c r="N39" s="83">
        <f>'Bureau de vote'!P146</f>
        <v>0</v>
      </c>
      <c r="O39" s="23">
        <f>'Bureau de vote'!Q146</f>
        <v>60</v>
      </c>
      <c r="P39" s="90">
        <f>'Bureau de vote'!R146</f>
        <v>0</v>
      </c>
      <c r="Q39" s="23">
        <f>'Bureau de vote'!S146</f>
        <v>10</v>
      </c>
      <c r="R39" s="90">
        <f>'Bureau de vote'!T146</f>
        <v>0</v>
      </c>
      <c r="S39" s="83">
        <f>'Bureau de vote'!U146</f>
        <v>5</v>
      </c>
      <c r="T39" s="83">
        <f>'Bureau de vote'!V146</f>
        <v>0</v>
      </c>
      <c r="U39" s="23">
        <f>'Bureau de vote'!W146</f>
        <v>3</v>
      </c>
      <c r="V39" s="90">
        <f>'Bureau de vote'!X146</f>
        <v>0</v>
      </c>
      <c r="W39" s="83">
        <f>'Bureau de vote'!Y146</f>
        <v>0</v>
      </c>
      <c r="X39" s="83">
        <f>'Bureau de vote'!Z146</f>
        <v>0</v>
      </c>
      <c r="Y39" s="23">
        <f>'Bureau de vote'!AA146</f>
        <v>4</v>
      </c>
      <c r="Z39" s="90">
        <f>'Bureau de vote'!AB146</f>
        <v>0</v>
      </c>
      <c r="AA39" s="83">
        <f>'Bureau de vote'!AC146</f>
        <v>38</v>
      </c>
      <c r="AB39" s="83">
        <f>'Bureau de vote'!AD146</f>
        <v>0</v>
      </c>
      <c r="AC39" s="23">
        <f>'Bureau de vote'!AE146</f>
        <v>3</v>
      </c>
      <c r="AD39" s="90">
        <f>'Bureau de vote'!AF146</f>
        <v>0</v>
      </c>
      <c r="AE39" s="83">
        <f>'Bureau de vote'!AG146</f>
        <v>89</v>
      </c>
      <c r="AF39" s="90">
        <f>'Bureau de vote'!AH146</f>
        <v>0</v>
      </c>
    </row>
    <row r="40" spans="1:32" x14ac:dyDescent="0.15">
      <c r="A40" s="23" t="str">
        <f>'Bureau de vote'!C147</f>
        <v>Papara</v>
      </c>
      <c r="B40" s="83">
        <f>'Bureau de vote'!D147</f>
        <v>3</v>
      </c>
      <c r="C40" s="83">
        <f>'Bureau de vote'!E147</f>
        <v>1179</v>
      </c>
      <c r="D40" s="83">
        <f>'Bureau de vote'!F147</f>
        <v>745</v>
      </c>
      <c r="E40" s="83">
        <f>'Bureau de vote'!G147</f>
        <v>434</v>
      </c>
      <c r="F40" s="192">
        <f>'Bureau de vote'!H147</f>
        <v>36.81</v>
      </c>
      <c r="G40" s="83">
        <f>'Bureau de vote'!I147</f>
        <v>16</v>
      </c>
      <c r="H40" s="192">
        <f>'Bureau de vote'!J147</f>
        <v>0</v>
      </c>
      <c r="I40" s="83">
        <f>'Bureau de vote'!K147</f>
        <v>9</v>
      </c>
      <c r="J40" s="83">
        <f>'Bureau de vote'!L147</f>
        <v>409</v>
      </c>
      <c r="K40" s="23">
        <f>'Bureau de vote'!M147</f>
        <v>10</v>
      </c>
      <c r="L40" s="90">
        <f>'Bureau de vote'!N147</f>
        <v>0</v>
      </c>
      <c r="M40" s="83">
        <f>'Bureau de vote'!O147</f>
        <v>103</v>
      </c>
      <c r="N40" s="83">
        <f>'Bureau de vote'!P147</f>
        <v>0</v>
      </c>
      <c r="O40" s="23">
        <f>'Bureau de vote'!Q147</f>
        <v>64</v>
      </c>
      <c r="P40" s="90">
        <f>'Bureau de vote'!R147</f>
        <v>0</v>
      </c>
      <c r="Q40" s="23">
        <f>'Bureau de vote'!S147</f>
        <v>8</v>
      </c>
      <c r="R40" s="90">
        <f>'Bureau de vote'!T147</f>
        <v>0</v>
      </c>
      <c r="S40" s="83">
        <f>'Bureau de vote'!U147</f>
        <v>5</v>
      </c>
      <c r="T40" s="83">
        <f>'Bureau de vote'!V147</f>
        <v>0</v>
      </c>
      <c r="U40" s="23">
        <f>'Bureau de vote'!W147</f>
        <v>4</v>
      </c>
      <c r="V40" s="90">
        <f>'Bureau de vote'!X147</f>
        <v>0</v>
      </c>
      <c r="W40" s="83">
        <f>'Bureau de vote'!Y147</f>
        <v>1</v>
      </c>
      <c r="X40" s="83">
        <f>'Bureau de vote'!Z147</f>
        <v>0</v>
      </c>
      <c r="Y40" s="23">
        <f>'Bureau de vote'!AA147</f>
        <v>0</v>
      </c>
      <c r="Z40" s="90">
        <f>'Bureau de vote'!AB147</f>
        <v>0</v>
      </c>
      <c r="AA40" s="83">
        <f>'Bureau de vote'!AC147</f>
        <v>44</v>
      </c>
      <c r="AB40" s="83">
        <f>'Bureau de vote'!AD147</f>
        <v>0</v>
      </c>
      <c r="AC40" s="23">
        <f>'Bureau de vote'!AE147</f>
        <v>7</v>
      </c>
      <c r="AD40" s="90">
        <f>'Bureau de vote'!AF147</f>
        <v>0</v>
      </c>
      <c r="AE40" s="83">
        <f>'Bureau de vote'!AG147</f>
        <v>163</v>
      </c>
      <c r="AF40" s="90">
        <f>'Bureau de vote'!AH147</f>
        <v>0</v>
      </c>
    </row>
    <row r="41" spans="1:32" x14ac:dyDescent="0.15">
      <c r="A41" s="23" t="str">
        <f>'Bureau de vote'!C148</f>
        <v>Papara</v>
      </c>
      <c r="B41" s="83">
        <f>'Bureau de vote'!D148</f>
        <v>4</v>
      </c>
      <c r="C41" s="83">
        <f>'Bureau de vote'!E148</f>
        <v>1537</v>
      </c>
      <c r="D41" s="83">
        <f>'Bureau de vote'!F148</f>
        <v>1107</v>
      </c>
      <c r="E41" s="83">
        <f>'Bureau de vote'!G148</f>
        <v>430</v>
      </c>
      <c r="F41" s="192">
        <f>'Bureau de vote'!H148</f>
        <v>27.98</v>
      </c>
      <c r="G41" s="83">
        <f>'Bureau de vote'!I148</f>
        <v>5</v>
      </c>
      <c r="H41" s="192">
        <f>'Bureau de vote'!J148</f>
        <v>0</v>
      </c>
      <c r="I41" s="83">
        <f>'Bureau de vote'!K148</f>
        <v>19</v>
      </c>
      <c r="J41" s="83">
        <f>'Bureau de vote'!L148</f>
        <v>406</v>
      </c>
      <c r="K41" s="23">
        <f>'Bureau de vote'!M148</f>
        <v>9</v>
      </c>
      <c r="L41" s="90">
        <f>'Bureau de vote'!N148</f>
        <v>0</v>
      </c>
      <c r="M41" s="83">
        <f>'Bureau de vote'!O148</f>
        <v>132</v>
      </c>
      <c r="N41" s="83">
        <f>'Bureau de vote'!P148</f>
        <v>0</v>
      </c>
      <c r="O41" s="23">
        <f>'Bureau de vote'!Q148</f>
        <v>68</v>
      </c>
      <c r="P41" s="90">
        <f>'Bureau de vote'!R148</f>
        <v>0</v>
      </c>
      <c r="Q41" s="23">
        <f>'Bureau de vote'!S148</f>
        <v>13</v>
      </c>
      <c r="R41" s="90">
        <f>'Bureau de vote'!T148</f>
        <v>0</v>
      </c>
      <c r="S41" s="83">
        <f>'Bureau de vote'!U148</f>
        <v>6</v>
      </c>
      <c r="T41" s="83">
        <f>'Bureau de vote'!V148</f>
        <v>0</v>
      </c>
      <c r="U41" s="23">
        <f>'Bureau de vote'!W148</f>
        <v>1</v>
      </c>
      <c r="V41" s="90">
        <f>'Bureau de vote'!X148</f>
        <v>0</v>
      </c>
      <c r="W41" s="83">
        <f>'Bureau de vote'!Y148</f>
        <v>4</v>
      </c>
      <c r="X41" s="83">
        <f>'Bureau de vote'!Z148</f>
        <v>0</v>
      </c>
      <c r="Y41" s="23">
        <f>'Bureau de vote'!AA148</f>
        <v>0</v>
      </c>
      <c r="Z41" s="90">
        <f>'Bureau de vote'!AB148</f>
        <v>0</v>
      </c>
      <c r="AA41" s="83">
        <f>'Bureau de vote'!AC148</f>
        <v>31</v>
      </c>
      <c r="AB41" s="83">
        <f>'Bureau de vote'!AD148</f>
        <v>0</v>
      </c>
      <c r="AC41" s="23">
        <f>'Bureau de vote'!AE148</f>
        <v>4</v>
      </c>
      <c r="AD41" s="90">
        <f>'Bureau de vote'!AF148</f>
        <v>0</v>
      </c>
      <c r="AE41" s="83">
        <f>'Bureau de vote'!AG148</f>
        <v>138</v>
      </c>
      <c r="AF41" s="90">
        <f>'Bureau de vote'!AH148</f>
        <v>0</v>
      </c>
    </row>
    <row r="42" spans="1:32" x14ac:dyDescent="0.15">
      <c r="A42" s="23" t="str">
        <f>'Bureau de vote'!C149</f>
        <v>Papara</v>
      </c>
      <c r="B42" s="83">
        <f>'Bureau de vote'!D149</f>
        <v>5</v>
      </c>
      <c r="C42" s="83">
        <f>'Bureau de vote'!E149</f>
        <v>947</v>
      </c>
      <c r="D42" s="83">
        <f>'Bureau de vote'!F149</f>
        <v>662</v>
      </c>
      <c r="E42" s="83">
        <f>'Bureau de vote'!G149</f>
        <v>285</v>
      </c>
      <c r="F42" s="192">
        <f>'Bureau de vote'!H149</f>
        <v>30.1</v>
      </c>
      <c r="G42" s="83">
        <f>'Bureau de vote'!I149</f>
        <v>9</v>
      </c>
      <c r="H42" s="192">
        <f>'Bureau de vote'!J149</f>
        <v>0</v>
      </c>
      <c r="I42" s="83">
        <f>'Bureau de vote'!K149</f>
        <v>7</v>
      </c>
      <c r="J42" s="83">
        <f>'Bureau de vote'!L149</f>
        <v>269</v>
      </c>
      <c r="K42" s="23">
        <f>'Bureau de vote'!M149</f>
        <v>7</v>
      </c>
      <c r="L42" s="90">
        <f>'Bureau de vote'!N149</f>
        <v>0</v>
      </c>
      <c r="M42" s="83">
        <f>'Bureau de vote'!O149</f>
        <v>88</v>
      </c>
      <c r="N42" s="83">
        <f>'Bureau de vote'!P149</f>
        <v>0</v>
      </c>
      <c r="O42" s="23">
        <f>'Bureau de vote'!Q149</f>
        <v>41</v>
      </c>
      <c r="P42" s="90">
        <f>'Bureau de vote'!R149</f>
        <v>0</v>
      </c>
      <c r="Q42" s="23">
        <f>'Bureau de vote'!S149</f>
        <v>12</v>
      </c>
      <c r="R42" s="90">
        <f>'Bureau de vote'!T149</f>
        <v>0</v>
      </c>
      <c r="S42" s="83">
        <f>'Bureau de vote'!U149</f>
        <v>3</v>
      </c>
      <c r="T42" s="83">
        <f>'Bureau de vote'!V149</f>
        <v>0</v>
      </c>
      <c r="U42" s="23">
        <f>'Bureau de vote'!W149</f>
        <v>1</v>
      </c>
      <c r="V42" s="90">
        <f>'Bureau de vote'!X149</f>
        <v>0</v>
      </c>
      <c r="W42" s="83">
        <f>'Bureau de vote'!Y149</f>
        <v>0</v>
      </c>
      <c r="X42" s="83">
        <f>'Bureau de vote'!Z149</f>
        <v>0</v>
      </c>
      <c r="Y42" s="23">
        <f>'Bureau de vote'!AA149</f>
        <v>1</v>
      </c>
      <c r="Z42" s="90">
        <f>'Bureau de vote'!AB149</f>
        <v>0</v>
      </c>
      <c r="AA42" s="83">
        <f>'Bureau de vote'!AC149</f>
        <v>22</v>
      </c>
      <c r="AB42" s="83">
        <f>'Bureau de vote'!AD149</f>
        <v>0</v>
      </c>
      <c r="AC42" s="23">
        <f>'Bureau de vote'!AE149</f>
        <v>5</v>
      </c>
      <c r="AD42" s="90">
        <f>'Bureau de vote'!AF149</f>
        <v>0</v>
      </c>
      <c r="AE42" s="83">
        <f>'Bureau de vote'!AG149</f>
        <v>89</v>
      </c>
      <c r="AF42" s="90">
        <f>'Bureau de vote'!AH149</f>
        <v>0</v>
      </c>
    </row>
    <row r="43" spans="1:32" x14ac:dyDescent="0.15">
      <c r="A43" s="23" t="str">
        <f>'Bureau de vote'!C150</f>
        <v>Papara</v>
      </c>
      <c r="B43" s="83">
        <f>'Bureau de vote'!D150</f>
        <v>6</v>
      </c>
      <c r="C43" s="83">
        <f>'Bureau de vote'!E150</f>
        <v>1037</v>
      </c>
      <c r="D43" s="83">
        <f>'Bureau de vote'!F150</f>
        <v>704</v>
      </c>
      <c r="E43" s="83">
        <f>'Bureau de vote'!G150</f>
        <v>333</v>
      </c>
      <c r="F43" s="192">
        <f>'Bureau de vote'!H150</f>
        <v>32.11</v>
      </c>
      <c r="G43" s="83">
        <f>'Bureau de vote'!I150</f>
        <v>12</v>
      </c>
      <c r="H43" s="192">
        <f>'Bureau de vote'!J150</f>
        <v>0</v>
      </c>
      <c r="I43" s="83">
        <f>'Bureau de vote'!K150</f>
        <v>6</v>
      </c>
      <c r="J43" s="83">
        <f>'Bureau de vote'!L150</f>
        <v>315</v>
      </c>
      <c r="K43" s="23">
        <f>'Bureau de vote'!M150</f>
        <v>5</v>
      </c>
      <c r="L43" s="90">
        <f>'Bureau de vote'!N150</f>
        <v>0</v>
      </c>
      <c r="M43" s="83">
        <f>'Bureau de vote'!O150</f>
        <v>74</v>
      </c>
      <c r="N43" s="83">
        <f>'Bureau de vote'!P150</f>
        <v>0</v>
      </c>
      <c r="O43" s="23">
        <f>'Bureau de vote'!Q150</f>
        <v>72</v>
      </c>
      <c r="P43" s="90">
        <f>'Bureau de vote'!R150</f>
        <v>0</v>
      </c>
      <c r="Q43" s="23">
        <f>'Bureau de vote'!S150</f>
        <v>10</v>
      </c>
      <c r="R43" s="90">
        <f>'Bureau de vote'!T150</f>
        <v>0</v>
      </c>
      <c r="S43" s="83">
        <f>'Bureau de vote'!U150</f>
        <v>3</v>
      </c>
      <c r="T43" s="83">
        <f>'Bureau de vote'!V150</f>
        <v>0</v>
      </c>
      <c r="U43" s="23">
        <f>'Bureau de vote'!W150</f>
        <v>2</v>
      </c>
      <c r="V43" s="90">
        <f>'Bureau de vote'!X150</f>
        <v>0</v>
      </c>
      <c r="W43" s="83">
        <f>'Bureau de vote'!Y150</f>
        <v>1</v>
      </c>
      <c r="X43" s="83">
        <f>'Bureau de vote'!Z150</f>
        <v>0</v>
      </c>
      <c r="Y43" s="23">
        <f>'Bureau de vote'!AA150</f>
        <v>3</v>
      </c>
      <c r="Z43" s="90">
        <f>'Bureau de vote'!AB150</f>
        <v>0</v>
      </c>
      <c r="AA43" s="83">
        <f>'Bureau de vote'!AC150</f>
        <v>29</v>
      </c>
      <c r="AB43" s="83">
        <f>'Bureau de vote'!AD150</f>
        <v>0</v>
      </c>
      <c r="AC43" s="23">
        <f>'Bureau de vote'!AE150</f>
        <v>5</v>
      </c>
      <c r="AD43" s="90">
        <f>'Bureau de vote'!AF150</f>
        <v>0</v>
      </c>
      <c r="AE43" s="83">
        <f>'Bureau de vote'!AG150</f>
        <v>111</v>
      </c>
      <c r="AF43" s="90">
        <f>'Bureau de vote'!AH150</f>
        <v>0</v>
      </c>
    </row>
    <row r="44" spans="1:32" x14ac:dyDescent="0.15">
      <c r="A44" s="23" t="str">
        <f>'Bureau de vote'!C151</f>
        <v>Papara</v>
      </c>
      <c r="B44" s="83">
        <f>'Bureau de vote'!D151</f>
        <v>7</v>
      </c>
      <c r="C44" s="83">
        <f>'Bureau de vote'!E151</f>
        <v>1608</v>
      </c>
      <c r="D44" s="83">
        <f>'Bureau de vote'!F151</f>
        <v>1141</v>
      </c>
      <c r="E44" s="83">
        <f>'Bureau de vote'!G151</f>
        <v>467</v>
      </c>
      <c r="F44" s="192">
        <f>'Bureau de vote'!H151</f>
        <v>29.04</v>
      </c>
      <c r="G44" s="83">
        <f>'Bureau de vote'!I151</f>
        <v>14</v>
      </c>
      <c r="H44" s="192">
        <f>'Bureau de vote'!J151</f>
        <v>0</v>
      </c>
      <c r="I44" s="83">
        <f>'Bureau de vote'!K151</f>
        <v>9</v>
      </c>
      <c r="J44" s="83">
        <f>'Bureau de vote'!L151</f>
        <v>444</v>
      </c>
      <c r="K44" s="23">
        <f>'Bureau de vote'!M151</f>
        <v>16</v>
      </c>
      <c r="L44" s="90">
        <f>'Bureau de vote'!N151</f>
        <v>0</v>
      </c>
      <c r="M44" s="83">
        <f>'Bureau de vote'!O151</f>
        <v>108</v>
      </c>
      <c r="N44" s="83">
        <f>'Bureau de vote'!P151</f>
        <v>0</v>
      </c>
      <c r="O44" s="23">
        <f>'Bureau de vote'!Q151</f>
        <v>52</v>
      </c>
      <c r="P44" s="90">
        <f>'Bureau de vote'!R151</f>
        <v>0</v>
      </c>
      <c r="Q44" s="23">
        <f>'Bureau de vote'!S151</f>
        <v>8</v>
      </c>
      <c r="R44" s="90">
        <f>'Bureau de vote'!T151</f>
        <v>0</v>
      </c>
      <c r="S44" s="83">
        <f>'Bureau de vote'!U151</f>
        <v>6</v>
      </c>
      <c r="T44" s="83">
        <f>'Bureau de vote'!V151</f>
        <v>0</v>
      </c>
      <c r="U44" s="23">
        <f>'Bureau de vote'!W151</f>
        <v>11</v>
      </c>
      <c r="V44" s="90">
        <f>'Bureau de vote'!X151</f>
        <v>0</v>
      </c>
      <c r="W44" s="83">
        <f>'Bureau de vote'!Y151</f>
        <v>0</v>
      </c>
      <c r="X44" s="83">
        <f>'Bureau de vote'!Z151</f>
        <v>0</v>
      </c>
      <c r="Y44" s="23">
        <f>'Bureau de vote'!AA151</f>
        <v>5</v>
      </c>
      <c r="Z44" s="90">
        <f>'Bureau de vote'!AB151</f>
        <v>0</v>
      </c>
      <c r="AA44" s="83">
        <f>'Bureau de vote'!AC151</f>
        <v>36</v>
      </c>
      <c r="AB44" s="83">
        <f>'Bureau de vote'!AD151</f>
        <v>0</v>
      </c>
      <c r="AC44" s="23">
        <f>'Bureau de vote'!AE151</f>
        <v>6</v>
      </c>
      <c r="AD44" s="90">
        <f>'Bureau de vote'!AF151</f>
        <v>0</v>
      </c>
      <c r="AE44" s="83">
        <f>'Bureau de vote'!AG151</f>
        <v>196</v>
      </c>
      <c r="AF44" s="90">
        <f>'Bureau de vote'!AH151</f>
        <v>0</v>
      </c>
    </row>
    <row r="45" spans="1:32" x14ac:dyDescent="0.15">
      <c r="A45" s="1" t="str">
        <f>'Bureau de vote'!C197</f>
        <v>RAIVAVAE</v>
      </c>
      <c r="B45" s="5"/>
      <c r="C45" s="5">
        <f>'Bureau de vote'!E197</f>
        <v>902</v>
      </c>
      <c r="D45" s="5">
        <f>'Bureau de vote'!F197</f>
        <v>493</v>
      </c>
      <c r="E45" s="5">
        <f>'Bureau de vote'!G197</f>
        <v>409</v>
      </c>
      <c r="F45" s="135">
        <f>'Bureau de vote'!H197</f>
        <v>0.45343680709534367</v>
      </c>
      <c r="G45" s="5">
        <f>'Bureau de vote'!I197</f>
        <v>20</v>
      </c>
      <c r="H45" s="135">
        <f>'Bureau de vote'!J197</f>
        <v>2.2172949002217297E-2</v>
      </c>
      <c r="I45" s="5">
        <f>'Bureau de vote'!K197</f>
        <v>29</v>
      </c>
      <c r="J45" s="5">
        <f>'Bureau de vote'!L197</f>
        <v>360</v>
      </c>
      <c r="K45" s="1">
        <f>'Bureau de vote'!M197</f>
        <v>12</v>
      </c>
      <c r="L45" s="137">
        <f>'Bureau de vote'!N197</f>
        <v>3.3333333333333333E-2</v>
      </c>
      <c r="M45" s="5">
        <f>'Bureau de vote'!O197</f>
        <v>135</v>
      </c>
      <c r="N45" s="135">
        <f>'Bureau de vote'!P197</f>
        <v>0.375</v>
      </c>
      <c r="O45" s="1">
        <f>'Bureau de vote'!Q197</f>
        <v>42</v>
      </c>
      <c r="P45" s="137">
        <f>'Bureau de vote'!R197</f>
        <v>0.11666666666666667</v>
      </c>
      <c r="Q45" s="1">
        <f>'Bureau de vote'!S197</f>
        <v>12</v>
      </c>
      <c r="R45" s="137">
        <f>'Bureau de vote'!T197</f>
        <v>3.3333333333333333E-2</v>
      </c>
      <c r="S45" s="5">
        <f>'Bureau de vote'!U197</f>
        <v>6</v>
      </c>
      <c r="T45" s="135">
        <f>'Bureau de vote'!V197</f>
        <v>1.6666666666666666E-2</v>
      </c>
      <c r="U45" s="1">
        <f>'Bureau de vote'!W197</f>
        <v>6</v>
      </c>
      <c r="V45" s="137">
        <f>'Bureau de vote'!X197</f>
        <v>1.6666666666666666E-2</v>
      </c>
      <c r="W45" s="5">
        <f>'Bureau de vote'!Y197</f>
        <v>3</v>
      </c>
      <c r="X45" s="135">
        <f>'Bureau de vote'!Z197</f>
        <v>8.3333333333333332E-3</v>
      </c>
      <c r="Y45" s="1">
        <f>'Bureau de vote'!AA197</f>
        <v>2</v>
      </c>
      <c r="Z45" s="137">
        <f>'Bureau de vote'!AB197</f>
        <v>5.5555555555555558E-3</v>
      </c>
      <c r="AA45" s="5">
        <f>'Bureau de vote'!AC197</f>
        <v>9</v>
      </c>
      <c r="AB45" s="135">
        <f>'Bureau de vote'!AD197</f>
        <v>2.5000000000000001E-2</v>
      </c>
      <c r="AC45" s="1">
        <f>'Bureau de vote'!AE197</f>
        <v>16</v>
      </c>
      <c r="AD45" s="137">
        <f>'Bureau de vote'!AF197</f>
        <v>4.4444444444444446E-2</v>
      </c>
      <c r="AE45" s="135">
        <f>'Bureau de vote'!AG197</f>
        <v>117</v>
      </c>
      <c r="AF45" s="137">
        <f>'Bureau de vote'!AH197</f>
        <v>0.32500000000000001</v>
      </c>
    </row>
    <row r="46" spans="1:32" x14ac:dyDescent="0.15">
      <c r="A46" s="23" t="str">
        <f>'Bureau de vote'!C198</f>
        <v>Rairua</v>
      </c>
      <c r="B46" s="83">
        <f>'Bureau de vote'!D198</f>
        <v>1</v>
      </c>
      <c r="C46" s="83">
        <f>'Bureau de vote'!E198</f>
        <v>227</v>
      </c>
      <c r="D46" s="83">
        <f>'Bureau de vote'!F198</f>
        <v>109</v>
      </c>
      <c r="E46" s="83">
        <f>'Bureau de vote'!G198</f>
        <v>118</v>
      </c>
      <c r="F46" s="192">
        <f>'Bureau de vote'!H198</f>
        <v>51.98</v>
      </c>
      <c r="G46" s="83">
        <f>'Bureau de vote'!I198</f>
        <v>4</v>
      </c>
      <c r="H46" s="192">
        <f>'Bureau de vote'!J198</f>
        <v>0</v>
      </c>
      <c r="I46" s="83">
        <f>'Bureau de vote'!K198</f>
        <v>6</v>
      </c>
      <c r="J46" s="83">
        <f>'Bureau de vote'!L198</f>
        <v>108</v>
      </c>
      <c r="K46" s="23">
        <f>'Bureau de vote'!M198</f>
        <v>4</v>
      </c>
      <c r="L46" s="90">
        <f>'Bureau de vote'!N198</f>
        <v>0</v>
      </c>
      <c r="M46" s="83">
        <f>'Bureau de vote'!O198</f>
        <v>32</v>
      </c>
      <c r="N46" s="83">
        <f>'Bureau de vote'!P198</f>
        <v>0</v>
      </c>
      <c r="O46" s="23">
        <f>'Bureau de vote'!Q198</f>
        <v>12</v>
      </c>
      <c r="P46" s="90">
        <f>'Bureau de vote'!R198</f>
        <v>0</v>
      </c>
      <c r="Q46" s="23">
        <f>'Bureau de vote'!S198</f>
        <v>3</v>
      </c>
      <c r="R46" s="90">
        <f>'Bureau de vote'!T198</f>
        <v>0</v>
      </c>
      <c r="S46" s="83">
        <f>'Bureau de vote'!U198</f>
        <v>4</v>
      </c>
      <c r="T46" s="83">
        <f>'Bureau de vote'!V198</f>
        <v>0</v>
      </c>
      <c r="U46" s="23">
        <f>'Bureau de vote'!W198</f>
        <v>1</v>
      </c>
      <c r="V46" s="90">
        <f>'Bureau de vote'!X198</f>
        <v>0</v>
      </c>
      <c r="W46" s="83">
        <f>'Bureau de vote'!Y198</f>
        <v>1</v>
      </c>
      <c r="X46" s="83">
        <f>'Bureau de vote'!Z198</f>
        <v>0</v>
      </c>
      <c r="Y46" s="23">
        <f>'Bureau de vote'!AA198</f>
        <v>0</v>
      </c>
      <c r="Z46" s="90">
        <f>'Bureau de vote'!AB198</f>
        <v>0</v>
      </c>
      <c r="AA46" s="83">
        <f>'Bureau de vote'!AC198</f>
        <v>1</v>
      </c>
      <c r="AB46" s="83">
        <f>'Bureau de vote'!AD198</f>
        <v>0</v>
      </c>
      <c r="AC46" s="23">
        <f>'Bureau de vote'!AE198</f>
        <v>0</v>
      </c>
      <c r="AD46" s="90">
        <f>'Bureau de vote'!AF198</f>
        <v>0</v>
      </c>
      <c r="AE46" s="83">
        <f>'Bureau de vote'!AG198</f>
        <v>50</v>
      </c>
      <c r="AF46" s="90">
        <f>'Bureau de vote'!AH198</f>
        <v>0</v>
      </c>
    </row>
    <row r="47" spans="1:32" x14ac:dyDescent="0.15">
      <c r="A47" s="23" t="str">
        <f>'Bureau de vote'!C199</f>
        <v>Mahanatoa</v>
      </c>
      <c r="B47" s="83">
        <f>'Bureau de vote'!D199</f>
        <v>2</v>
      </c>
      <c r="C47" s="83">
        <f>'Bureau de vote'!E199</f>
        <v>141</v>
      </c>
      <c r="D47" s="83">
        <f>'Bureau de vote'!F199</f>
        <v>67</v>
      </c>
      <c r="E47" s="83">
        <f>'Bureau de vote'!G199</f>
        <v>74</v>
      </c>
      <c r="F47" s="192">
        <f>'Bureau de vote'!H199</f>
        <v>52.48</v>
      </c>
      <c r="G47" s="83">
        <f>'Bureau de vote'!I199</f>
        <v>3</v>
      </c>
      <c r="H47" s="192">
        <f>'Bureau de vote'!J199</f>
        <v>0</v>
      </c>
      <c r="I47" s="83">
        <f>'Bureau de vote'!K199</f>
        <v>3</v>
      </c>
      <c r="J47" s="83">
        <f>'Bureau de vote'!L199</f>
        <v>68</v>
      </c>
      <c r="K47" s="23">
        <f>'Bureau de vote'!M199</f>
        <v>3</v>
      </c>
      <c r="L47" s="90">
        <f>'Bureau de vote'!N199</f>
        <v>0</v>
      </c>
      <c r="M47" s="83">
        <f>'Bureau de vote'!O199</f>
        <v>42</v>
      </c>
      <c r="N47" s="83">
        <f>'Bureau de vote'!P199</f>
        <v>0</v>
      </c>
      <c r="O47" s="23">
        <f>'Bureau de vote'!Q199</f>
        <v>5</v>
      </c>
      <c r="P47" s="90">
        <f>'Bureau de vote'!R199</f>
        <v>0</v>
      </c>
      <c r="Q47" s="23">
        <f>'Bureau de vote'!S199</f>
        <v>1</v>
      </c>
      <c r="R47" s="90">
        <f>'Bureau de vote'!T199</f>
        <v>0</v>
      </c>
      <c r="S47" s="83">
        <f>'Bureau de vote'!U199</f>
        <v>0</v>
      </c>
      <c r="T47" s="83">
        <f>'Bureau de vote'!V199</f>
        <v>0</v>
      </c>
      <c r="U47" s="23">
        <f>'Bureau de vote'!W199</f>
        <v>0</v>
      </c>
      <c r="V47" s="90">
        <f>'Bureau de vote'!X199</f>
        <v>0</v>
      </c>
      <c r="W47" s="83">
        <f>'Bureau de vote'!Y199</f>
        <v>0</v>
      </c>
      <c r="X47" s="83">
        <f>'Bureau de vote'!Z199</f>
        <v>0</v>
      </c>
      <c r="Y47" s="23">
        <f>'Bureau de vote'!AA199</f>
        <v>1</v>
      </c>
      <c r="Z47" s="90">
        <f>'Bureau de vote'!AB199</f>
        <v>0</v>
      </c>
      <c r="AA47" s="83">
        <f>'Bureau de vote'!AC199</f>
        <v>2</v>
      </c>
      <c r="AB47" s="83">
        <f>'Bureau de vote'!AD199</f>
        <v>0</v>
      </c>
      <c r="AC47" s="23">
        <f>'Bureau de vote'!AE199</f>
        <v>14</v>
      </c>
      <c r="AD47" s="90">
        <f>'Bureau de vote'!AF199</f>
        <v>0</v>
      </c>
      <c r="AE47" s="83">
        <f>'Bureau de vote'!AG199</f>
        <v>0</v>
      </c>
      <c r="AF47" s="90">
        <f>'Bureau de vote'!AH199</f>
        <v>0</v>
      </c>
    </row>
    <row r="48" spans="1:32" x14ac:dyDescent="0.15">
      <c r="A48" s="23" t="str">
        <f>'Bureau de vote'!C200</f>
        <v>Anatonu</v>
      </c>
      <c r="B48" s="83">
        <f>'Bureau de vote'!D200</f>
        <v>3</v>
      </c>
      <c r="C48" s="83">
        <f>'Bureau de vote'!E200</f>
        <v>280</v>
      </c>
      <c r="D48" s="83">
        <f>'Bureau de vote'!F200</f>
        <v>166</v>
      </c>
      <c r="E48" s="83">
        <f>'Bureau de vote'!G200</f>
        <v>114</v>
      </c>
      <c r="F48" s="192">
        <f>'Bureau de vote'!H200</f>
        <v>40.71</v>
      </c>
      <c r="G48" s="83">
        <f>'Bureau de vote'!I200</f>
        <v>8</v>
      </c>
      <c r="H48" s="192">
        <f>'Bureau de vote'!J200</f>
        <v>0</v>
      </c>
      <c r="I48" s="83">
        <f>'Bureau de vote'!K200</f>
        <v>14</v>
      </c>
      <c r="J48" s="83">
        <f>'Bureau de vote'!L200</f>
        <v>92</v>
      </c>
      <c r="K48" s="23">
        <f>'Bureau de vote'!M200</f>
        <v>1</v>
      </c>
      <c r="L48" s="90">
        <f>'Bureau de vote'!N200</f>
        <v>0</v>
      </c>
      <c r="M48" s="83">
        <f>'Bureau de vote'!O200</f>
        <v>42</v>
      </c>
      <c r="N48" s="83">
        <f>'Bureau de vote'!P200</f>
        <v>0</v>
      </c>
      <c r="O48" s="23">
        <f>'Bureau de vote'!Q200</f>
        <v>14</v>
      </c>
      <c r="P48" s="90">
        <f>'Bureau de vote'!R200</f>
        <v>0</v>
      </c>
      <c r="Q48" s="23">
        <f>'Bureau de vote'!S200</f>
        <v>4</v>
      </c>
      <c r="R48" s="90">
        <f>'Bureau de vote'!T200</f>
        <v>0</v>
      </c>
      <c r="S48" s="83">
        <f>'Bureau de vote'!U200</f>
        <v>2</v>
      </c>
      <c r="T48" s="83">
        <f>'Bureau de vote'!V200</f>
        <v>0</v>
      </c>
      <c r="U48" s="23">
        <f>'Bureau de vote'!W200</f>
        <v>2</v>
      </c>
      <c r="V48" s="90">
        <f>'Bureau de vote'!X200</f>
        <v>0</v>
      </c>
      <c r="W48" s="83">
        <f>'Bureau de vote'!Y200</f>
        <v>0</v>
      </c>
      <c r="X48" s="83">
        <f>'Bureau de vote'!Z200</f>
        <v>0</v>
      </c>
      <c r="Y48" s="23">
        <f>'Bureau de vote'!AA200</f>
        <v>0</v>
      </c>
      <c r="Z48" s="90">
        <f>'Bureau de vote'!AB200</f>
        <v>0</v>
      </c>
      <c r="AA48" s="83">
        <f>'Bureau de vote'!AC200</f>
        <v>1</v>
      </c>
      <c r="AB48" s="83">
        <f>'Bureau de vote'!AD200</f>
        <v>0</v>
      </c>
      <c r="AC48" s="23">
        <f>'Bureau de vote'!AE200</f>
        <v>1</v>
      </c>
      <c r="AD48" s="90">
        <f>'Bureau de vote'!AF200</f>
        <v>0</v>
      </c>
      <c r="AE48" s="83">
        <f>'Bureau de vote'!AG200</f>
        <v>25</v>
      </c>
      <c r="AF48" s="90">
        <f>'Bureau de vote'!AH200</f>
        <v>0</v>
      </c>
    </row>
    <row r="49" spans="1:32" x14ac:dyDescent="0.15">
      <c r="A49" s="23" t="str">
        <f>'Bureau de vote'!C201</f>
        <v>Vaiuru</v>
      </c>
      <c r="B49" s="83">
        <f>'Bureau de vote'!D201</f>
        <v>4</v>
      </c>
      <c r="C49" s="83">
        <f>'Bureau de vote'!E201</f>
        <v>254</v>
      </c>
      <c r="D49" s="83">
        <f>'Bureau de vote'!F201</f>
        <v>151</v>
      </c>
      <c r="E49" s="83">
        <f>'Bureau de vote'!G201</f>
        <v>103</v>
      </c>
      <c r="F49" s="192">
        <f>'Bureau de vote'!H201</f>
        <v>40.549999999999997</v>
      </c>
      <c r="G49" s="83">
        <f>'Bureau de vote'!I201</f>
        <v>5</v>
      </c>
      <c r="H49" s="192">
        <f>'Bureau de vote'!J201</f>
        <v>0</v>
      </c>
      <c r="I49" s="83">
        <f>'Bureau de vote'!K201</f>
        <v>6</v>
      </c>
      <c r="J49" s="83">
        <f>'Bureau de vote'!L201</f>
        <v>92</v>
      </c>
      <c r="K49" s="23">
        <f>'Bureau de vote'!M201</f>
        <v>4</v>
      </c>
      <c r="L49" s="90">
        <f>'Bureau de vote'!N201</f>
        <v>0</v>
      </c>
      <c r="M49" s="83">
        <f>'Bureau de vote'!O201</f>
        <v>19</v>
      </c>
      <c r="N49" s="83">
        <f>'Bureau de vote'!P201</f>
        <v>0</v>
      </c>
      <c r="O49" s="23">
        <f>'Bureau de vote'!Q201</f>
        <v>11</v>
      </c>
      <c r="P49" s="90">
        <f>'Bureau de vote'!R201</f>
        <v>0</v>
      </c>
      <c r="Q49" s="23">
        <f>'Bureau de vote'!S201</f>
        <v>4</v>
      </c>
      <c r="R49" s="90">
        <f>'Bureau de vote'!T201</f>
        <v>0</v>
      </c>
      <c r="S49" s="83">
        <f>'Bureau de vote'!U201</f>
        <v>0</v>
      </c>
      <c r="T49" s="83">
        <f>'Bureau de vote'!V201</f>
        <v>0</v>
      </c>
      <c r="U49" s="23">
        <f>'Bureau de vote'!W201</f>
        <v>3</v>
      </c>
      <c r="V49" s="90">
        <f>'Bureau de vote'!X201</f>
        <v>0</v>
      </c>
      <c r="W49" s="83">
        <f>'Bureau de vote'!Y201</f>
        <v>2</v>
      </c>
      <c r="X49" s="83">
        <f>'Bureau de vote'!Z201</f>
        <v>0</v>
      </c>
      <c r="Y49" s="23">
        <f>'Bureau de vote'!AA201</f>
        <v>1</v>
      </c>
      <c r="Z49" s="90">
        <f>'Bureau de vote'!AB201</f>
        <v>0</v>
      </c>
      <c r="AA49" s="83">
        <f>'Bureau de vote'!AC201</f>
        <v>5</v>
      </c>
      <c r="AB49" s="83">
        <f>'Bureau de vote'!AD201</f>
        <v>0</v>
      </c>
      <c r="AC49" s="23">
        <f>'Bureau de vote'!AE201</f>
        <v>1</v>
      </c>
      <c r="AD49" s="90">
        <f>'Bureau de vote'!AF201</f>
        <v>0</v>
      </c>
      <c r="AE49" s="83">
        <f>'Bureau de vote'!AG201</f>
        <v>42</v>
      </c>
      <c r="AF49" s="90">
        <f>'Bureau de vote'!AH201</f>
        <v>0</v>
      </c>
    </row>
    <row r="50" spans="1:32" x14ac:dyDescent="0.15">
      <c r="A50" s="1" t="str">
        <f>'Bureau de vote'!C208</f>
        <v>RAPA</v>
      </c>
      <c r="B50" s="5"/>
      <c r="C50" s="5">
        <f>'Bureau de vote'!E208</f>
        <v>426</v>
      </c>
      <c r="D50" s="5">
        <f>'Bureau de vote'!F208</f>
        <v>120</v>
      </c>
      <c r="E50" s="5">
        <f>'Bureau de vote'!G208</f>
        <v>306</v>
      </c>
      <c r="F50" s="135">
        <f>'Bureau de vote'!H208</f>
        <v>0.71830985915492962</v>
      </c>
      <c r="G50" s="5">
        <f>'Bureau de vote'!I208</f>
        <v>2</v>
      </c>
      <c r="H50" s="135">
        <f>'Bureau de vote'!J208</f>
        <v>4.6948356807511738E-3</v>
      </c>
      <c r="I50" s="5">
        <f>'Bureau de vote'!K208</f>
        <v>1</v>
      </c>
      <c r="J50" s="5">
        <f>'Bureau de vote'!L208</f>
        <v>303</v>
      </c>
      <c r="K50" s="1">
        <f>'Bureau de vote'!M208</f>
        <v>1</v>
      </c>
      <c r="L50" s="137">
        <f>'Bureau de vote'!N208</f>
        <v>3.3003300330033004E-3</v>
      </c>
      <c r="M50" s="5">
        <f>'Bureau de vote'!O208</f>
        <v>213</v>
      </c>
      <c r="N50" s="135">
        <f>'Bureau de vote'!P208</f>
        <v>0.70297029702970293</v>
      </c>
      <c r="O50" s="1">
        <f>'Bureau de vote'!Q208</f>
        <v>7</v>
      </c>
      <c r="P50" s="137">
        <f>'Bureau de vote'!R208</f>
        <v>2.3102310231023101E-2</v>
      </c>
      <c r="Q50" s="1">
        <f>'Bureau de vote'!S208</f>
        <v>0</v>
      </c>
      <c r="R50" s="137">
        <f>'Bureau de vote'!T208</f>
        <v>0</v>
      </c>
      <c r="S50" s="5">
        <f>'Bureau de vote'!U208</f>
        <v>1</v>
      </c>
      <c r="T50" s="135">
        <f>'Bureau de vote'!V208</f>
        <v>3.3003300330033004E-3</v>
      </c>
      <c r="U50" s="1">
        <f>'Bureau de vote'!W208</f>
        <v>0</v>
      </c>
      <c r="V50" s="137">
        <f>'Bureau de vote'!X208</f>
        <v>0</v>
      </c>
      <c r="W50" s="5">
        <f>'Bureau de vote'!Y208</f>
        <v>0</v>
      </c>
      <c r="X50" s="135">
        <f>'Bureau de vote'!Z208</f>
        <v>0</v>
      </c>
      <c r="Y50" s="1">
        <f>'Bureau de vote'!AA208</f>
        <v>0</v>
      </c>
      <c r="Z50" s="137">
        <f>'Bureau de vote'!AB208</f>
        <v>0</v>
      </c>
      <c r="AA50" s="5">
        <f>'Bureau de vote'!AC208</f>
        <v>0</v>
      </c>
      <c r="AB50" s="135">
        <f>'Bureau de vote'!AD208</f>
        <v>0</v>
      </c>
      <c r="AC50" s="1">
        <f>'Bureau de vote'!AE208</f>
        <v>2</v>
      </c>
      <c r="AD50" s="137">
        <f>'Bureau de vote'!AF208</f>
        <v>6.6006600660066007E-3</v>
      </c>
      <c r="AE50" s="5">
        <f>'Bureau de vote'!AG208</f>
        <v>79</v>
      </c>
      <c r="AF50" s="137">
        <f>'Bureau de vote'!AH208</f>
        <v>0.26072607260726072</v>
      </c>
    </row>
    <row r="51" spans="1:32" x14ac:dyDescent="0.15">
      <c r="A51" s="23" t="str">
        <f>'Bureau de vote'!C209</f>
        <v>Ahurei</v>
      </c>
      <c r="B51" s="83">
        <f>'Bureau de vote'!D209</f>
        <v>1</v>
      </c>
      <c r="C51" s="83">
        <f>'Bureau de vote'!E209</f>
        <v>426</v>
      </c>
      <c r="D51" s="83">
        <f>'Bureau de vote'!F209</f>
        <v>120</v>
      </c>
      <c r="E51" s="83">
        <f>'Bureau de vote'!G209</f>
        <v>306</v>
      </c>
      <c r="F51" s="192">
        <f>'Bureau de vote'!H209</f>
        <v>71.83</v>
      </c>
      <c r="G51" s="83">
        <f>'Bureau de vote'!I209</f>
        <v>2</v>
      </c>
      <c r="H51" s="192">
        <f>'Bureau de vote'!J209</f>
        <v>0</v>
      </c>
      <c r="I51" s="83">
        <f>'Bureau de vote'!K209</f>
        <v>1</v>
      </c>
      <c r="J51" s="83">
        <f>'Bureau de vote'!L209</f>
        <v>303</v>
      </c>
      <c r="K51" s="23">
        <f>'Bureau de vote'!M209</f>
        <v>1</v>
      </c>
      <c r="L51" s="90">
        <f>'Bureau de vote'!N209</f>
        <v>0</v>
      </c>
      <c r="M51" s="83">
        <f>'Bureau de vote'!O209</f>
        <v>213</v>
      </c>
      <c r="N51" s="83">
        <f>'Bureau de vote'!P209</f>
        <v>0</v>
      </c>
      <c r="O51" s="23">
        <f>'Bureau de vote'!Q209</f>
        <v>7</v>
      </c>
      <c r="P51" s="90">
        <f>'Bureau de vote'!R209</f>
        <v>0</v>
      </c>
      <c r="Q51" s="23">
        <f>'Bureau de vote'!S209</f>
        <v>0</v>
      </c>
      <c r="R51" s="90">
        <f>'Bureau de vote'!T209</f>
        <v>0</v>
      </c>
      <c r="S51" s="83">
        <f>'Bureau de vote'!U209</f>
        <v>1</v>
      </c>
      <c r="T51" s="83">
        <f>'Bureau de vote'!V209</f>
        <v>0</v>
      </c>
      <c r="U51" s="23">
        <f>'Bureau de vote'!W209</f>
        <v>0</v>
      </c>
      <c r="V51" s="90">
        <f>'Bureau de vote'!X209</f>
        <v>0</v>
      </c>
      <c r="W51" s="83">
        <f>'Bureau de vote'!Y209</f>
        <v>0</v>
      </c>
      <c r="X51" s="83">
        <f>'Bureau de vote'!Z209</f>
        <v>0</v>
      </c>
      <c r="Y51" s="23">
        <f>'Bureau de vote'!AA209</f>
        <v>0</v>
      </c>
      <c r="Z51" s="90">
        <f>'Bureau de vote'!AB209</f>
        <v>0</v>
      </c>
      <c r="AA51" s="83">
        <f>'Bureau de vote'!AC209</f>
        <v>0</v>
      </c>
      <c r="AB51" s="83">
        <f>'Bureau de vote'!AD209</f>
        <v>0</v>
      </c>
      <c r="AC51" s="23">
        <f>'Bureau de vote'!AE209</f>
        <v>2</v>
      </c>
      <c r="AD51" s="90">
        <f>'Bureau de vote'!AF209</f>
        <v>0</v>
      </c>
      <c r="AE51" s="83">
        <f>'Bureau de vote'!AG209</f>
        <v>79</v>
      </c>
      <c r="AF51" s="90">
        <f>'Bureau de vote'!AH209</f>
        <v>0</v>
      </c>
    </row>
    <row r="52" spans="1:32" x14ac:dyDescent="0.15">
      <c r="A52" s="1" t="str">
        <f>'Bureau de vote'!C213</f>
        <v>RIMATARA</v>
      </c>
      <c r="B52" s="5"/>
      <c r="C52" s="5">
        <f>'Bureau de vote'!E213</f>
        <v>685</v>
      </c>
      <c r="D52" s="5">
        <f>'Bureau de vote'!F213</f>
        <v>285</v>
      </c>
      <c r="E52" s="5">
        <f>'Bureau de vote'!G213</f>
        <v>400</v>
      </c>
      <c r="F52" s="135">
        <f>'Bureau de vote'!H213</f>
        <v>0.58394160583941601</v>
      </c>
      <c r="G52" s="5">
        <f>'Bureau de vote'!I213</f>
        <v>18</v>
      </c>
      <c r="H52" s="135">
        <f>'Bureau de vote'!J213</f>
        <v>2.6277372262773723E-2</v>
      </c>
      <c r="I52" s="5">
        <f>'Bureau de vote'!K213</f>
        <v>5</v>
      </c>
      <c r="J52" s="5">
        <f>'Bureau de vote'!L213</f>
        <v>377</v>
      </c>
      <c r="K52" s="1">
        <f>'Bureau de vote'!M213</f>
        <v>4</v>
      </c>
      <c r="L52" s="137">
        <f>'Bureau de vote'!N213</f>
        <v>1.0610079575596816E-2</v>
      </c>
      <c r="M52" s="5">
        <f>'Bureau de vote'!O213</f>
        <v>134</v>
      </c>
      <c r="N52" s="135">
        <f>'Bureau de vote'!P213</f>
        <v>0.35543766578249336</v>
      </c>
      <c r="O52" s="1">
        <f>'Bureau de vote'!Q213</f>
        <v>13</v>
      </c>
      <c r="P52" s="137">
        <f>'Bureau de vote'!R213</f>
        <v>3.4482758620689655E-2</v>
      </c>
      <c r="Q52" s="1">
        <f>'Bureau de vote'!S213</f>
        <v>9</v>
      </c>
      <c r="R52" s="137">
        <f>'Bureau de vote'!T213</f>
        <v>2.3872679045092837E-2</v>
      </c>
      <c r="S52" s="5">
        <f>'Bureau de vote'!U213</f>
        <v>4</v>
      </c>
      <c r="T52" s="135">
        <f>'Bureau de vote'!V213</f>
        <v>1.0610079575596816E-2</v>
      </c>
      <c r="U52" s="1">
        <f>'Bureau de vote'!W213</f>
        <v>3</v>
      </c>
      <c r="V52" s="137">
        <f>'Bureau de vote'!X213</f>
        <v>7.9575596816976128E-3</v>
      </c>
      <c r="W52" s="5">
        <f>'Bureau de vote'!Y213</f>
        <v>0</v>
      </c>
      <c r="X52" s="135">
        <f>'Bureau de vote'!Z213</f>
        <v>0</v>
      </c>
      <c r="Y52" s="1">
        <f>'Bureau de vote'!AA213</f>
        <v>1</v>
      </c>
      <c r="Z52" s="137">
        <f>'Bureau de vote'!AB213</f>
        <v>2.6525198938992041E-3</v>
      </c>
      <c r="AA52" s="5">
        <f>'Bureau de vote'!AC213</f>
        <v>8</v>
      </c>
      <c r="AB52" s="135">
        <f>'Bureau de vote'!AD213</f>
        <v>2.1220159151193633E-2</v>
      </c>
      <c r="AC52" s="1">
        <f>'Bureau de vote'!AE213</f>
        <v>2</v>
      </c>
      <c r="AD52" s="137">
        <f>'Bureau de vote'!AF213</f>
        <v>5.3050397877984082E-3</v>
      </c>
      <c r="AE52" s="5">
        <f>'Bureau de vote'!AG213</f>
        <v>199</v>
      </c>
      <c r="AF52" s="137">
        <f>'Bureau de vote'!AH213</f>
        <v>0.52785145888594165</v>
      </c>
    </row>
    <row r="53" spans="1:32" x14ac:dyDescent="0.15">
      <c r="A53" s="23" t="str">
        <f>'Bureau de vote'!C214</f>
        <v>Amaru</v>
      </c>
      <c r="B53" s="83">
        <f>'Bureau de vote'!D214</f>
        <v>1</v>
      </c>
      <c r="C53" s="83">
        <f>'Bureau de vote'!E214</f>
        <v>237</v>
      </c>
      <c r="D53" s="83">
        <f>'Bureau de vote'!F214</f>
        <v>65</v>
      </c>
      <c r="E53" s="83">
        <f>'Bureau de vote'!G214</f>
        <v>172</v>
      </c>
      <c r="F53" s="192">
        <f>'Bureau de vote'!H214</f>
        <v>72.569999999999993</v>
      </c>
      <c r="G53" s="83">
        <f>'Bureau de vote'!I214</f>
        <v>9</v>
      </c>
      <c r="H53" s="192">
        <f>'Bureau de vote'!J214</f>
        <v>0</v>
      </c>
      <c r="I53" s="83">
        <f>'Bureau de vote'!K214</f>
        <v>0</v>
      </c>
      <c r="J53" s="83">
        <f>'Bureau de vote'!L214</f>
        <v>163</v>
      </c>
      <c r="K53" s="23">
        <f>'Bureau de vote'!M214</f>
        <v>0</v>
      </c>
      <c r="L53" s="90">
        <f>'Bureau de vote'!N214</f>
        <v>0</v>
      </c>
      <c r="M53" s="83">
        <f>'Bureau de vote'!O214</f>
        <v>51</v>
      </c>
      <c r="N53" s="83">
        <f>'Bureau de vote'!P214</f>
        <v>0</v>
      </c>
      <c r="O53" s="23">
        <f>'Bureau de vote'!Q214</f>
        <v>5</v>
      </c>
      <c r="P53" s="90">
        <f>'Bureau de vote'!R214</f>
        <v>0</v>
      </c>
      <c r="Q53" s="23">
        <f>'Bureau de vote'!S214</f>
        <v>3</v>
      </c>
      <c r="R53" s="90">
        <f>'Bureau de vote'!T214</f>
        <v>0</v>
      </c>
      <c r="S53" s="83">
        <f>'Bureau de vote'!U214</f>
        <v>1</v>
      </c>
      <c r="T53" s="83">
        <f>'Bureau de vote'!V214</f>
        <v>0</v>
      </c>
      <c r="U53" s="23">
        <f>'Bureau de vote'!W214</f>
        <v>1</v>
      </c>
      <c r="V53" s="90">
        <f>'Bureau de vote'!X214</f>
        <v>0</v>
      </c>
      <c r="W53" s="83">
        <f>'Bureau de vote'!Y214</f>
        <v>0</v>
      </c>
      <c r="X53" s="83">
        <f>'Bureau de vote'!Z214</f>
        <v>0</v>
      </c>
      <c r="Y53" s="23">
        <f>'Bureau de vote'!AA214</f>
        <v>1</v>
      </c>
      <c r="Z53" s="90">
        <f>'Bureau de vote'!AB214</f>
        <v>0</v>
      </c>
      <c r="AA53" s="83">
        <f>'Bureau de vote'!AC214</f>
        <v>6</v>
      </c>
      <c r="AB53" s="83">
        <f>'Bureau de vote'!AD214</f>
        <v>0</v>
      </c>
      <c r="AC53" s="23">
        <f>'Bureau de vote'!AE214</f>
        <v>0</v>
      </c>
      <c r="AD53" s="90">
        <f>'Bureau de vote'!AF214</f>
        <v>0</v>
      </c>
      <c r="AE53" s="83">
        <f>'Bureau de vote'!AG214</f>
        <v>95</v>
      </c>
      <c r="AF53" s="90">
        <f>'Bureau de vote'!AH214</f>
        <v>0</v>
      </c>
    </row>
    <row r="54" spans="1:32" x14ac:dyDescent="0.15">
      <c r="A54" s="23" t="str">
        <f>'Bureau de vote'!C215</f>
        <v>Matuaura</v>
      </c>
      <c r="B54" s="83">
        <f>'Bureau de vote'!D215</f>
        <v>2</v>
      </c>
      <c r="C54" s="83">
        <f>'Bureau de vote'!E215</f>
        <v>269</v>
      </c>
      <c r="D54" s="83">
        <f>'Bureau de vote'!F215</f>
        <v>132</v>
      </c>
      <c r="E54" s="83">
        <f>'Bureau de vote'!G215</f>
        <v>137</v>
      </c>
      <c r="F54" s="192">
        <f>'Bureau de vote'!H215</f>
        <v>50.93</v>
      </c>
      <c r="G54" s="83">
        <f>'Bureau de vote'!I215</f>
        <v>7</v>
      </c>
      <c r="H54" s="192">
        <f>'Bureau de vote'!J215</f>
        <v>0</v>
      </c>
      <c r="I54" s="83">
        <f>'Bureau de vote'!K215</f>
        <v>0</v>
      </c>
      <c r="J54" s="83">
        <f>'Bureau de vote'!L215</f>
        <v>130</v>
      </c>
      <c r="K54" s="23">
        <f>'Bureau de vote'!M215</f>
        <v>2</v>
      </c>
      <c r="L54" s="90">
        <f>'Bureau de vote'!N215</f>
        <v>0</v>
      </c>
      <c r="M54" s="83">
        <f>'Bureau de vote'!O215</f>
        <v>46</v>
      </c>
      <c r="N54" s="83">
        <f>'Bureau de vote'!P215</f>
        <v>0</v>
      </c>
      <c r="O54" s="23">
        <f>'Bureau de vote'!Q215</f>
        <v>6</v>
      </c>
      <c r="P54" s="90">
        <f>'Bureau de vote'!R215</f>
        <v>0</v>
      </c>
      <c r="Q54" s="23">
        <f>'Bureau de vote'!S215</f>
        <v>5</v>
      </c>
      <c r="R54" s="90">
        <f>'Bureau de vote'!T215</f>
        <v>0</v>
      </c>
      <c r="S54" s="83">
        <f>'Bureau de vote'!U215</f>
        <v>0</v>
      </c>
      <c r="T54" s="83">
        <f>'Bureau de vote'!V215</f>
        <v>0</v>
      </c>
      <c r="U54" s="23">
        <f>'Bureau de vote'!W215</f>
        <v>1</v>
      </c>
      <c r="V54" s="90">
        <f>'Bureau de vote'!X215</f>
        <v>0</v>
      </c>
      <c r="W54" s="83">
        <f>'Bureau de vote'!Y215</f>
        <v>0</v>
      </c>
      <c r="X54" s="83">
        <f>'Bureau de vote'!Z215</f>
        <v>0</v>
      </c>
      <c r="Y54" s="23">
        <f>'Bureau de vote'!AA215</f>
        <v>0</v>
      </c>
      <c r="Z54" s="90">
        <f>'Bureau de vote'!AB215</f>
        <v>0</v>
      </c>
      <c r="AA54" s="83">
        <f>'Bureau de vote'!AC215</f>
        <v>1</v>
      </c>
      <c r="AB54" s="83">
        <f>'Bureau de vote'!AD215</f>
        <v>0</v>
      </c>
      <c r="AC54" s="23">
        <f>'Bureau de vote'!AE215</f>
        <v>1</v>
      </c>
      <c r="AD54" s="90">
        <f>'Bureau de vote'!AF215</f>
        <v>0</v>
      </c>
      <c r="AE54" s="83">
        <f>'Bureau de vote'!AG215</f>
        <v>68</v>
      </c>
      <c r="AF54" s="90">
        <f>'Bureau de vote'!AH215</f>
        <v>0</v>
      </c>
    </row>
    <row r="55" spans="1:32" x14ac:dyDescent="0.15">
      <c r="A55" s="23" t="str">
        <f>'Bureau de vote'!C216</f>
        <v>Anapoto</v>
      </c>
      <c r="B55" s="83">
        <f>'Bureau de vote'!D216</f>
        <v>3</v>
      </c>
      <c r="C55" s="83">
        <f>'Bureau de vote'!E216</f>
        <v>179</v>
      </c>
      <c r="D55" s="83">
        <f>'Bureau de vote'!F216</f>
        <v>88</v>
      </c>
      <c r="E55" s="83">
        <f>'Bureau de vote'!G216</f>
        <v>91</v>
      </c>
      <c r="F55" s="192">
        <f>'Bureau de vote'!H216</f>
        <v>50.84</v>
      </c>
      <c r="G55" s="83">
        <f>'Bureau de vote'!I216</f>
        <v>2</v>
      </c>
      <c r="H55" s="192">
        <f>'Bureau de vote'!J216</f>
        <v>0</v>
      </c>
      <c r="I55" s="83">
        <f>'Bureau de vote'!K216</f>
        <v>5</v>
      </c>
      <c r="J55" s="83">
        <f>'Bureau de vote'!L216</f>
        <v>84</v>
      </c>
      <c r="K55" s="23">
        <f>'Bureau de vote'!M216</f>
        <v>2</v>
      </c>
      <c r="L55" s="90">
        <f>'Bureau de vote'!N216</f>
        <v>0</v>
      </c>
      <c r="M55" s="83">
        <f>'Bureau de vote'!O216</f>
        <v>37</v>
      </c>
      <c r="N55" s="83">
        <f>'Bureau de vote'!P216</f>
        <v>0</v>
      </c>
      <c r="O55" s="23">
        <f>'Bureau de vote'!Q216</f>
        <v>2</v>
      </c>
      <c r="P55" s="90">
        <f>'Bureau de vote'!R216</f>
        <v>0</v>
      </c>
      <c r="Q55" s="23">
        <f>'Bureau de vote'!S216</f>
        <v>1</v>
      </c>
      <c r="R55" s="90">
        <f>'Bureau de vote'!T216</f>
        <v>0</v>
      </c>
      <c r="S55" s="83">
        <f>'Bureau de vote'!U216</f>
        <v>3</v>
      </c>
      <c r="T55" s="83">
        <f>'Bureau de vote'!V216</f>
        <v>0</v>
      </c>
      <c r="U55" s="23">
        <f>'Bureau de vote'!W216</f>
        <v>1</v>
      </c>
      <c r="V55" s="90">
        <f>'Bureau de vote'!X216</f>
        <v>0</v>
      </c>
      <c r="W55" s="83">
        <f>'Bureau de vote'!Y216</f>
        <v>0</v>
      </c>
      <c r="X55" s="83">
        <f>'Bureau de vote'!Z216</f>
        <v>0</v>
      </c>
      <c r="Y55" s="23">
        <f>'Bureau de vote'!AA216</f>
        <v>0</v>
      </c>
      <c r="Z55" s="90">
        <f>'Bureau de vote'!AB216</f>
        <v>0</v>
      </c>
      <c r="AA55" s="83">
        <f>'Bureau de vote'!AC216</f>
        <v>1</v>
      </c>
      <c r="AB55" s="83">
        <f>'Bureau de vote'!AD216</f>
        <v>0</v>
      </c>
      <c r="AC55" s="23">
        <f>'Bureau de vote'!AE216</f>
        <v>1</v>
      </c>
      <c r="AD55" s="90">
        <f>'Bureau de vote'!AF216</f>
        <v>0</v>
      </c>
      <c r="AE55" s="83">
        <f>'Bureau de vote'!AG216</f>
        <v>36</v>
      </c>
      <c r="AF55" s="90">
        <f>'Bureau de vote'!AH216</f>
        <v>0</v>
      </c>
    </row>
    <row r="56" spans="1:32" x14ac:dyDescent="0.15">
      <c r="A56" s="1" t="str">
        <f>'Bureau de vote'!C217</f>
        <v>RURUTU</v>
      </c>
      <c r="B56" s="5"/>
      <c r="C56" s="5">
        <f>'Bureau de vote'!E217</f>
        <v>1986</v>
      </c>
      <c r="D56" s="5">
        <f>'Bureau de vote'!F217</f>
        <v>706</v>
      </c>
      <c r="E56" s="5">
        <f>'Bureau de vote'!G217</f>
        <v>1280</v>
      </c>
      <c r="F56" s="135">
        <f>'Bureau de vote'!H217</f>
        <v>0.64451158106747231</v>
      </c>
      <c r="G56" s="5">
        <f>'Bureau de vote'!I217</f>
        <v>18</v>
      </c>
      <c r="H56" s="135">
        <f>'Bureau de vote'!J217</f>
        <v>9.0634441087613302E-3</v>
      </c>
      <c r="I56" s="5">
        <f>'Bureau de vote'!K217</f>
        <v>10</v>
      </c>
      <c r="J56" s="5">
        <f>'Bureau de vote'!L217</f>
        <v>1252</v>
      </c>
      <c r="K56" s="1">
        <f>'Bureau de vote'!M217</f>
        <v>19</v>
      </c>
      <c r="L56" s="137">
        <f>'Bureau de vote'!N217</f>
        <v>1.5175718849840255E-2</v>
      </c>
      <c r="M56" s="5">
        <f>'Bureau de vote'!O217</f>
        <v>395</v>
      </c>
      <c r="N56" s="135">
        <f>'Bureau de vote'!P217</f>
        <v>0.31549520766773165</v>
      </c>
      <c r="O56" s="1">
        <f>'Bureau de vote'!Q217</f>
        <v>55</v>
      </c>
      <c r="P56" s="137">
        <f>'Bureau de vote'!R217</f>
        <v>4.3929712460063899E-2</v>
      </c>
      <c r="Q56" s="1">
        <f>'Bureau de vote'!S217</f>
        <v>5</v>
      </c>
      <c r="R56" s="137">
        <f>'Bureau de vote'!T217</f>
        <v>3.9936102236421724E-3</v>
      </c>
      <c r="S56" s="5">
        <f>'Bureau de vote'!U217</f>
        <v>6</v>
      </c>
      <c r="T56" s="135">
        <f>'Bureau de vote'!V217</f>
        <v>4.7923322683706068E-3</v>
      </c>
      <c r="U56" s="1">
        <f>'Bureau de vote'!W217</f>
        <v>10</v>
      </c>
      <c r="V56" s="137">
        <f>'Bureau de vote'!X217</f>
        <v>7.9872204472843447E-3</v>
      </c>
      <c r="W56" s="5">
        <f>'Bureau de vote'!Y217</f>
        <v>1</v>
      </c>
      <c r="X56" s="135">
        <f>'Bureau de vote'!Z217</f>
        <v>7.9872204472843447E-4</v>
      </c>
      <c r="Y56" s="1">
        <f>'Bureau de vote'!AA217</f>
        <v>0</v>
      </c>
      <c r="Z56" s="137">
        <f>'Bureau de vote'!AB217</f>
        <v>0</v>
      </c>
      <c r="AA56" s="5">
        <f>'Bureau de vote'!AC217</f>
        <v>24</v>
      </c>
      <c r="AB56" s="135">
        <f>'Bureau de vote'!AD217</f>
        <v>1.9169329073482427E-2</v>
      </c>
      <c r="AC56" s="1">
        <f>'Bureau de vote'!AE217</f>
        <v>10</v>
      </c>
      <c r="AD56" s="137">
        <f>'Bureau de vote'!AF217</f>
        <v>7.9872204472843447E-3</v>
      </c>
      <c r="AE56" s="5">
        <f>'Bureau de vote'!AG217</f>
        <v>727</v>
      </c>
      <c r="AF56" s="137">
        <f>'Bureau de vote'!AH217</f>
        <v>0.58067092651757191</v>
      </c>
    </row>
    <row r="57" spans="1:32" x14ac:dyDescent="0.15">
      <c r="A57" s="23" t="str">
        <f>'Bureau de vote'!C218</f>
        <v>Moerai</v>
      </c>
      <c r="B57" s="83">
        <f>'Bureau de vote'!D218</f>
        <v>1</v>
      </c>
      <c r="C57" s="83">
        <f>'Bureau de vote'!E218</f>
        <v>978</v>
      </c>
      <c r="D57" s="83">
        <f>'Bureau de vote'!F218</f>
        <v>293</v>
      </c>
      <c r="E57" s="83">
        <f>'Bureau de vote'!G218</f>
        <v>685</v>
      </c>
      <c r="F57" s="192">
        <f>'Bureau de vote'!H218</f>
        <v>70.400000000000006</v>
      </c>
      <c r="G57" s="83">
        <f>'Bureau de vote'!I218</f>
        <v>18</v>
      </c>
      <c r="H57" s="192">
        <f>'Bureau de vote'!J218</f>
        <v>0</v>
      </c>
      <c r="I57" s="83">
        <f>'Bureau de vote'!K218</f>
        <v>0</v>
      </c>
      <c r="J57" s="83">
        <f>'Bureau de vote'!L218</f>
        <v>667</v>
      </c>
      <c r="K57" s="23">
        <f>'Bureau de vote'!M218</f>
        <v>11</v>
      </c>
      <c r="L57" s="90">
        <f>'Bureau de vote'!N218</f>
        <v>0</v>
      </c>
      <c r="M57" s="83">
        <f>'Bureau de vote'!O218</f>
        <v>222</v>
      </c>
      <c r="N57" s="83">
        <f>'Bureau de vote'!P218</f>
        <v>0</v>
      </c>
      <c r="O57" s="23">
        <f>'Bureau de vote'!Q218</f>
        <v>35</v>
      </c>
      <c r="P57" s="90">
        <f>'Bureau de vote'!R218</f>
        <v>0</v>
      </c>
      <c r="Q57" s="23">
        <f>'Bureau de vote'!S218</f>
        <v>3</v>
      </c>
      <c r="R57" s="90">
        <f>'Bureau de vote'!T218</f>
        <v>0</v>
      </c>
      <c r="S57" s="83">
        <f>'Bureau de vote'!U218</f>
        <v>1</v>
      </c>
      <c r="T57" s="83">
        <f>'Bureau de vote'!V218</f>
        <v>0</v>
      </c>
      <c r="U57" s="23">
        <f>'Bureau de vote'!W218</f>
        <v>7</v>
      </c>
      <c r="V57" s="90">
        <f>'Bureau de vote'!X218</f>
        <v>0</v>
      </c>
      <c r="W57" s="83">
        <f>'Bureau de vote'!Y218</f>
        <v>0</v>
      </c>
      <c r="X57" s="83">
        <f>'Bureau de vote'!Z218</f>
        <v>0</v>
      </c>
      <c r="Y57" s="23">
        <f>'Bureau de vote'!AA218</f>
        <v>0</v>
      </c>
      <c r="Z57" s="191">
        <f>'Bureau de vote'!AB218</f>
        <v>0</v>
      </c>
      <c r="AA57" s="83">
        <f>'Bureau de vote'!AC218</f>
        <v>17</v>
      </c>
      <c r="AB57" s="83">
        <f>'Bureau de vote'!AD218</f>
        <v>0</v>
      </c>
      <c r="AC57" s="23">
        <f>'Bureau de vote'!AE218</f>
        <v>3</v>
      </c>
      <c r="AD57" s="90">
        <f>'Bureau de vote'!AF218</f>
        <v>0</v>
      </c>
      <c r="AE57" s="83">
        <f>'Bureau de vote'!AG218</f>
        <v>368</v>
      </c>
      <c r="AF57" s="90">
        <f>'Bureau de vote'!AH218</f>
        <v>0</v>
      </c>
    </row>
    <row r="58" spans="1:32" x14ac:dyDescent="0.15">
      <c r="A58" s="23" t="str">
        <f>'Bureau de vote'!C219</f>
        <v>Avera</v>
      </c>
      <c r="B58" s="83">
        <f>'Bureau de vote'!D219</f>
        <v>2</v>
      </c>
      <c r="C58" s="83">
        <f>'Bureau de vote'!E219</f>
        <v>643</v>
      </c>
      <c r="D58" s="83">
        <f>'Bureau de vote'!F219</f>
        <v>281</v>
      </c>
      <c r="E58" s="83">
        <f>'Bureau de vote'!G219</f>
        <v>362</v>
      </c>
      <c r="F58" s="192">
        <f>'Bureau de vote'!H219</f>
        <v>56.3</v>
      </c>
      <c r="G58" s="83">
        <f>'Bureau de vote'!I219</f>
        <v>0</v>
      </c>
      <c r="H58" s="192">
        <f>'Bureau de vote'!J219</f>
        <v>0</v>
      </c>
      <c r="I58" s="83">
        <f>'Bureau de vote'!K219</f>
        <v>3</v>
      </c>
      <c r="J58" s="83">
        <f>'Bureau de vote'!L219</f>
        <v>359</v>
      </c>
      <c r="K58" s="23">
        <f>'Bureau de vote'!M219</f>
        <v>6</v>
      </c>
      <c r="L58" s="90">
        <f>'Bureau de vote'!N219</f>
        <v>0</v>
      </c>
      <c r="M58" s="83">
        <f>'Bureau de vote'!O219</f>
        <v>110</v>
      </c>
      <c r="N58" s="83">
        <f>'Bureau de vote'!P219</f>
        <v>0</v>
      </c>
      <c r="O58" s="23">
        <f>'Bureau de vote'!Q219</f>
        <v>13</v>
      </c>
      <c r="P58" s="90">
        <f>'Bureau de vote'!R219</f>
        <v>0</v>
      </c>
      <c r="Q58" s="23">
        <f>'Bureau de vote'!S219</f>
        <v>2</v>
      </c>
      <c r="R58" s="90">
        <f>'Bureau de vote'!T219</f>
        <v>0</v>
      </c>
      <c r="S58" s="83">
        <f>'Bureau de vote'!U219</f>
        <v>4</v>
      </c>
      <c r="T58" s="83">
        <f>'Bureau de vote'!V219</f>
        <v>0</v>
      </c>
      <c r="U58" s="23">
        <f>'Bureau de vote'!W219</f>
        <v>3</v>
      </c>
      <c r="V58" s="90">
        <f>'Bureau de vote'!X219</f>
        <v>0</v>
      </c>
      <c r="W58" s="83">
        <f>'Bureau de vote'!Y219</f>
        <v>0</v>
      </c>
      <c r="X58" s="83">
        <f>'Bureau de vote'!Z219</f>
        <v>0</v>
      </c>
      <c r="Y58" s="23">
        <f>'Bureau de vote'!AA219</f>
        <v>0</v>
      </c>
      <c r="Z58" s="90">
        <f>'Bureau de vote'!AB219</f>
        <v>0</v>
      </c>
      <c r="AA58" s="83">
        <f>'Bureau de vote'!AC219</f>
        <v>7</v>
      </c>
      <c r="AB58" s="83">
        <f>'Bureau de vote'!AD219</f>
        <v>0</v>
      </c>
      <c r="AC58" s="23">
        <f>'Bureau de vote'!AE219</f>
        <v>4</v>
      </c>
      <c r="AD58" s="90">
        <f>'Bureau de vote'!AF219</f>
        <v>0</v>
      </c>
      <c r="AE58" s="83">
        <f>'Bureau de vote'!AG219</f>
        <v>210</v>
      </c>
      <c r="AF58" s="90">
        <f>'Bureau de vote'!AH219</f>
        <v>0</v>
      </c>
    </row>
    <row r="59" spans="1:32" x14ac:dyDescent="0.15">
      <c r="A59" s="23" t="str">
        <f>'Bureau de vote'!C220</f>
        <v>Hauti</v>
      </c>
      <c r="B59" s="83">
        <f>'Bureau de vote'!D220</f>
        <v>3</v>
      </c>
      <c r="C59" s="83">
        <f>'Bureau de vote'!E220</f>
        <v>365</v>
      </c>
      <c r="D59" s="83">
        <f>'Bureau de vote'!F220</f>
        <v>132</v>
      </c>
      <c r="E59" s="83">
        <f>'Bureau de vote'!G220</f>
        <v>233</v>
      </c>
      <c r="F59" s="192">
        <f>'Bureau de vote'!H220</f>
        <v>63.84</v>
      </c>
      <c r="G59" s="83">
        <f>'Bureau de vote'!I220</f>
        <v>0</v>
      </c>
      <c r="H59" s="192">
        <f>'Bureau de vote'!J220</f>
        <v>0</v>
      </c>
      <c r="I59" s="83">
        <f>'Bureau de vote'!K220</f>
        <v>7</v>
      </c>
      <c r="J59" s="83">
        <f>'Bureau de vote'!L220</f>
        <v>226</v>
      </c>
      <c r="K59" s="23">
        <f>'Bureau de vote'!M220</f>
        <v>2</v>
      </c>
      <c r="L59" s="90">
        <f>'Bureau de vote'!N220</f>
        <v>0</v>
      </c>
      <c r="M59" s="83">
        <f>'Bureau de vote'!O220</f>
        <v>63</v>
      </c>
      <c r="N59" s="83">
        <f>'Bureau de vote'!P220</f>
        <v>0</v>
      </c>
      <c r="O59" s="23">
        <f>'Bureau de vote'!Q220</f>
        <v>7</v>
      </c>
      <c r="P59" s="90">
        <f>'Bureau de vote'!R220</f>
        <v>0</v>
      </c>
      <c r="Q59" s="23">
        <f>'Bureau de vote'!S220</f>
        <v>0</v>
      </c>
      <c r="R59" s="90">
        <f>'Bureau de vote'!T220</f>
        <v>0</v>
      </c>
      <c r="S59" s="83">
        <f>'Bureau de vote'!U220</f>
        <v>1</v>
      </c>
      <c r="T59" s="83">
        <f>'Bureau de vote'!V220</f>
        <v>0</v>
      </c>
      <c r="U59" s="23">
        <f>'Bureau de vote'!W220</f>
        <v>0</v>
      </c>
      <c r="V59" s="90">
        <f>'Bureau de vote'!X220</f>
        <v>0</v>
      </c>
      <c r="W59" s="83">
        <f>'Bureau de vote'!Y220</f>
        <v>1</v>
      </c>
      <c r="X59" s="83">
        <f>'Bureau de vote'!Z220</f>
        <v>0</v>
      </c>
      <c r="Y59" s="23">
        <f>'Bureau de vote'!AA220</f>
        <v>0</v>
      </c>
      <c r="Z59" s="90">
        <f>'Bureau de vote'!AB220</f>
        <v>0</v>
      </c>
      <c r="AA59" s="83">
        <f>'Bureau de vote'!AC220</f>
        <v>0</v>
      </c>
      <c r="AB59" s="83">
        <f>'Bureau de vote'!AD220</f>
        <v>0</v>
      </c>
      <c r="AC59" s="23">
        <f>'Bureau de vote'!AE220</f>
        <v>3</v>
      </c>
      <c r="AD59" s="90">
        <f>'Bureau de vote'!AF220</f>
        <v>0</v>
      </c>
      <c r="AE59" s="83">
        <f>'Bureau de vote'!AG220</f>
        <v>149</v>
      </c>
      <c r="AF59" s="90">
        <f>'Bureau de vote'!AH220</f>
        <v>0</v>
      </c>
    </row>
    <row r="60" spans="1:32" x14ac:dyDescent="0.15">
      <c r="A60" s="172" t="str">
        <f>'Bureau de vote'!C235</f>
        <v>TAIARAPU-E</v>
      </c>
      <c r="B60" s="168"/>
      <c r="C60" s="168">
        <f>'Bureau de vote'!E235</f>
        <v>10284</v>
      </c>
      <c r="D60" s="168">
        <f>'Bureau de vote'!F235</f>
        <v>7264</v>
      </c>
      <c r="E60" s="168">
        <f>'Bureau de vote'!G235</f>
        <v>3020</v>
      </c>
      <c r="F60" s="173">
        <f>'Bureau de vote'!H235</f>
        <v>0.29366005445352006</v>
      </c>
      <c r="G60" s="168">
        <f>'Bureau de vote'!I235</f>
        <v>79</v>
      </c>
      <c r="H60" s="173">
        <f>'Bureau de vote'!J235</f>
        <v>7.6818358615324779E-3</v>
      </c>
      <c r="I60" s="168">
        <f>'Bureau de vote'!K235</f>
        <v>50</v>
      </c>
      <c r="J60" s="168">
        <f>'Bureau de vote'!L235</f>
        <v>2891</v>
      </c>
      <c r="K60" s="172">
        <f>'Bureau de vote'!M235</f>
        <v>57</v>
      </c>
      <c r="L60" s="193">
        <f>'Bureau de vote'!N235</f>
        <v>1.9716361120719474E-2</v>
      </c>
      <c r="M60" s="168">
        <f>'Bureau de vote'!O235</f>
        <v>1110</v>
      </c>
      <c r="N60" s="173">
        <f>'Bureau de vote'!P235</f>
        <v>0.38395019024558974</v>
      </c>
      <c r="O60" s="172">
        <f>'Bureau de vote'!Q235</f>
        <v>439</v>
      </c>
      <c r="P60" s="193">
        <f>'Bureau de vote'!R235</f>
        <v>0.15185057073676927</v>
      </c>
      <c r="Q60" s="172">
        <f>'Bureau de vote'!S235</f>
        <v>106</v>
      </c>
      <c r="R60" s="193">
        <f>'Bureau de vote'!T235</f>
        <v>3.6665513663092356E-2</v>
      </c>
      <c r="S60" s="168">
        <f>'Bureau de vote'!U235</f>
        <v>30</v>
      </c>
      <c r="T60" s="173">
        <f>'Bureau de vote'!V235</f>
        <v>1.0377032168799724E-2</v>
      </c>
      <c r="U60" s="172">
        <f>'Bureau de vote'!W235</f>
        <v>28</v>
      </c>
      <c r="V60" s="193">
        <f>'Bureau de vote'!X235</f>
        <v>9.6852300242130755E-3</v>
      </c>
      <c r="W60" s="168">
        <f>'Bureau de vote'!Y235</f>
        <v>2</v>
      </c>
      <c r="X60" s="173">
        <f>'Bureau de vote'!Z235</f>
        <v>6.9180214458664825E-4</v>
      </c>
      <c r="Y60" s="172">
        <f>'Bureau de vote'!AA235</f>
        <v>12</v>
      </c>
      <c r="Z60" s="193">
        <f>'Bureau de vote'!AB235</f>
        <v>4.1508128675198895E-3</v>
      </c>
      <c r="AA60" s="168">
        <f>'Bureau de vote'!AC235</f>
        <v>224</v>
      </c>
      <c r="AB60" s="173">
        <f>'Bureau de vote'!AD235</f>
        <v>7.7481840193704604E-2</v>
      </c>
      <c r="AC60" s="172">
        <f>'Bureau de vote'!AE235</f>
        <v>50</v>
      </c>
      <c r="AD60" s="193">
        <f>'Bureau de vote'!AF235</f>
        <v>1.7295053614666205E-2</v>
      </c>
      <c r="AE60" s="168">
        <f>'Bureau de vote'!AG235</f>
        <v>833</v>
      </c>
      <c r="AF60" s="193">
        <f>'Bureau de vote'!AH235</f>
        <v>0.28813559322033899</v>
      </c>
    </row>
    <row r="61" spans="1:32" x14ac:dyDescent="0.15">
      <c r="A61" s="23" t="str">
        <f>'Bureau de vote'!C236</f>
        <v>Afaahiti 1</v>
      </c>
      <c r="B61" s="83">
        <f>'Bureau de vote'!D236</f>
        <v>1</v>
      </c>
      <c r="C61" s="83">
        <f>'Bureau de vote'!E236</f>
        <v>1139</v>
      </c>
      <c r="D61" s="83">
        <f>'Bureau de vote'!F236</f>
        <v>787</v>
      </c>
      <c r="E61" s="83">
        <f>'Bureau de vote'!G236</f>
        <v>352</v>
      </c>
      <c r="F61" s="192">
        <f>'Bureau de vote'!H236</f>
        <v>30.9</v>
      </c>
      <c r="G61" s="83">
        <f>'Bureau de vote'!I236</f>
        <v>7</v>
      </c>
      <c r="H61" s="192">
        <f>'Bureau de vote'!J236</f>
        <v>0</v>
      </c>
      <c r="I61" s="83">
        <f>'Bureau de vote'!K236</f>
        <v>5</v>
      </c>
      <c r="J61" s="83">
        <f>'Bureau de vote'!L236</f>
        <v>340</v>
      </c>
      <c r="K61" s="23">
        <f>'Bureau de vote'!M236</f>
        <v>10</v>
      </c>
      <c r="L61" s="90">
        <f>'Bureau de vote'!N236</f>
        <v>0</v>
      </c>
      <c r="M61" s="83">
        <f>'Bureau de vote'!O236</f>
        <v>105</v>
      </c>
      <c r="N61" s="83">
        <f>'Bureau de vote'!P236</f>
        <v>0</v>
      </c>
      <c r="O61" s="23">
        <f>'Bureau de vote'!Q236</f>
        <v>76</v>
      </c>
      <c r="P61" s="90">
        <f>'Bureau de vote'!R236</f>
        <v>0</v>
      </c>
      <c r="Q61" s="23">
        <f>'Bureau de vote'!S236</f>
        <v>28</v>
      </c>
      <c r="R61" s="90">
        <f>'Bureau de vote'!T236</f>
        <v>0</v>
      </c>
      <c r="S61" s="83">
        <f>'Bureau de vote'!U236</f>
        <v>3</v>
      </c>
      <c r="T61" s="83">
        <f>'Bureau de vote'!V236</f>
        <v>0</v>
      </c>
      <c r="U61" s="23">
        <f>'Bureau de vote'!W236</f>
        <v>5</v>
      </c>
      <c r="V61" s="90">
        <f>'Bureau de vote'!X236</f>
        <v>0</v>
      </c>
      <c r="W61" s="83">
        <f>'Bureau de vote'!Y236</f>
        <v>0</v>
      </c>
      <c r="X61" s="83">
        <f>'Bureau de vote'!Z236</f>
        <v>0</v>
      </c>
      <c r="Y61" s="23">
        <f>'Bureau de vote'!AA236</f>
        <v>2</v>
      </c>
      <c r="Z61" s="90">
        <f>'Bureau de vote'!AB236</f>
        <v>0</v>
      </c>
      <c r="AA61" s="83">
        <f>'Bureau de vote'!AC236</f>
        <v>29</v>
      </c>
      <c r="AB61" s="83">
        <f>'Bureau de vote'!AD236</f>
        <v>0</v>
      </c>
      <c r="AC61" s="23">
        <f>'Bureau de vote'!AE236</f>
        <v>13</v>
      </c>
      <c r="AD61" s="90">
        <f>'Bureau de vote'!AF236</f>
        <v>0</v>
      </c>
      <c r="AE61" s="83">
        <f>'Bureau de vote'!AG236</f>
        <v>69</v>
      </c>
      <c r="AF61" s="90">
        <f>'Bureau de vote'!AH236</f>
        <v>0</v>
      </c>
    </row>
    <row r="62" spans="1:32" x14ac:dyDescent="0.15">
      <c r="A62" s="23" t="str">
        <f>'Bureau de vote'!C237</f>
        <v>Afaahiti 2</v>
      </c>
      <c r="B62" s="83">
        <f>'Bureau de vote'!D237</f>
        <v>2</v>
      </c>
      <c r="C62" s="83">
        <f>'Bureau de vote'!E237</f>
        <v>1003</v>
      </c>
      <c r="D62" s="83">
        <f>'Bureau de vote'!F237</f>
        <v>665</v>
      </c>
      <c r="E62" s="83">
        <f>'Bureau de vote'!G237</f>
        <v>338</v>
      </c>
      <c r="F62" s="192">
        <f>'Bureau de vote'!H237</f>
        <v>33.700000000000003</v>
      </c>
      <c r="G62" s="83">
        <f>'Bureau de vote'!I237</f>
        <v>8</v>
      </c>
      <c r="H62" s="192">
        <f>'Bureau de vote'!J237</f>
        <v>0</v>
      </c>
      <c r="I62" s="83">
        <f>'Bureau de vote'!K237</f>
        <v>9</v>
      </c>
      <c r="J62" s="83">
        <f>'Bureau de vote'!L237</f>
        <v>321</v>
      </c>
      <c r="K62" s="23">
        <f>'Bureau de vote'!M237</f>
        <v>3</v>
      </c>
      <c r="L62" s="90">
        <f>'Bureau de vote'!N237</f>
        <v>0</v>
      </c>
      <c r="M62" s="83">
        <f>'Bureau de vote'!O237</f>
        <v>111</v>
      </c>
      <c r="N62" s="83">
        <f>'Bureau de vote'!P237</f>
        <v>0</v>
      </c>
      <c r="O62" s="23">
        <f>'Bureau de vote'!Q237</f>
        <v>42</v>
      </c>
      <c r="P62" s="90">
        <f>'Bureau de vote'!R237</f>
        <v>0</v>
      </c>
      <c r="Q62" s="23">
        <f>'Bureau de vote'!S237</f>
        <v>11</v>
      </c>
      <c r="R62" s="90">
        <f>'Bureau de vote'!T237</f>
        <v>0</v>
      </c>
      <c r="S62" s="83">
        <f>'Bureau de vote'!U237</f>
        <v>3</v>
      </c>
      <c r="T62" s="83">
        <f>'Bureau de vote'!V237</f>
        <v>0</v>
      </c>
      <c r="U62" s="23">
        <f>'Bureau de vote'!W237</f>
        <v>3</v>
      </c>
      <c r="V62" s="90">
        <f>'Bureau de vote'!X237</f>
        <v>0</v>
      </c>
      <c r="W62" s="83">
        <f>'Bureau de vote'!Y237</f>
        <v>1</v>
      </c>
      <c r="X62" s="83">
        <f>'Bureau de vote'!Z237</f>
        <v>0</v>
      </c>
      <c r="Y62" s="23">
        <f>'Bureau de vote'!AA237</f>
        <v>2</v>
      </c>
      <c r="Z62" s="90">
        <f>'Bureau de vote'!AB237</f>
        <v>0</v>
      </c>
      <c r="AA62" s="83">
        <f>'Bureau de vote'!AC237</f>
        <v>41</v>
      </c>
      <c r="AB62" s="83">
        <f>'Bureau de vote'!AD237</f>
        <v>0</v>
      </c>
      <c r="AC62" s="23">
        <f>'Bureau de vote'!AE237</f>
        <v>6</v>
      </c>
      <c r="AD62" s="90">
        <f>'Bureau de vote'!AF237</f>
        <v>0</v>
      </c>
      <c r="AE62" s="83">
        <f>'Bureau de vote'!AG237</f>
        <v>98</v>
      </c>
      <c r="AF62" s="90">
        <f>'Bureau de vote'!AH237</f>
        <v>0</v>
      </c>
    </row>
    <row r="63" spans="1:32" x14ac:dyDescent="0.15">
      <c r="A63" s="23" t="str">
        <f>'Bureau de vote'!C238</f>
        <v>Afaahiti 3</v>
      </c>
      <c r="B63" s="83">
        <f>'Bureau de vote'!D238</f>
        <v>3</v>
      </c>
      <c r="C63" s="83">
        <f>'Bureau de vote'!E238</f>
        <v>1463</v>
      </c>
      <c r="D63" s="83">
        <f>'Bureau de vote'!F238</f>
        <v>1024</v>
      </c>
      <c r="E63" s="83">
        <f>'Bureau de vote'!G238</f>
        <v>439</v>
      </c>
      <c r="F63" s="192">
        <f>'Bureau de vote'!H238</f>
        <v>30.01</v>
      </c>
      <c r="G63" s="83">
        <f>'Bureau de vote'!I238</f>
        <v>9</v>
      </c>
      <c r="H63" s="192">
        <f>'Bureau de vote'!J238</f>
        <v>0</v>
      </c>
      <c r="I63" s="83">
        <f>'Bureau de vote'!K238</f>
        <v>6</v>
      </c>
      <c r="J63" s="83">
        <f>'Bureau de vote'!L238</f>
        <v>424</v>
      </c>
      <c r="K63" s="23">
        <f>'Bureau de vote'!M238</f>
        <v>10</v>
      </c>
      <c r="L63" s="90">
        <f>'Bureau de vote'!N238</f>
        <v>0</v>
      </c>
      <c r="M63" s="83">
        <f>'Bureau de vote'!O238</f>
        <v>142</v>
      </c>
      <c r="N63" s="83">
        <f>'Bureau de vote'!P238</f>
        <v>0</v>
      </c>
      <c r="O63" s="23">
        <f>'Bureau de vote'!Q238</f>
        <v>67</v>
      </c>
      <c r="P63" s="90">
        <f>'Bureau de vote'!R238</f>
        <v>0</v>
      </c>
      <c r="Q63" s="23">
        <f>'Bureau de vote'!S238</f>
        <v>12</v>
      </c>
      <c r="R63" s="90">
        <f>'Bureau de vote'!T238</f>
        <v>0</v>
      </c>
      <c r="S63" s="83">
        <f>'Bureau de vote'!U238</f>
        <v>4</v>
      </c>
      <c r="T63" s="83">
        <f>'Bureau de vote'!V238</f>
        <v>0</v>
      </c>
      <c r="U63" s="23">
        <f>'Bureau de vote'!W238</f>
        <v>3</v>
      </c>
      <c r="V63" s="90">
        <f>'Bureau de vote'!X238</f>
        <v>0</v>
      </c>
      <c r="W63" s="83">
        <f>'Bureau de vote'!Y238</f>
        <v>0</v>
      </c>
      <c r="X63" s="83">
        <f>'Bureau de vote'!Z238</f>
        <v>0</v>
      </c>
      <c r="Y63" s="23">
        <f>'Bureau de vote'!AA238</f>
        <v>0</v>
      </c>
      <c r="Z63" s="90">
        <f>'Bureau de vote'!AB238</f>
        <v>0</v>
      </c>
      <c r="AA63" s="83">
        <f>'Bureau de vote'!AC238</f>
        <v>40</v>
      </c>
      <c r="AB63" s="83">
        <f>'Bureau de vote'!AD238</f>
        <v>0</v>
      </c>
      <c r="AC63" s="23">
        <f>'Bureau de vote'!AE238</f>
        <v>10</v>
      </c>
      <c r="AD63" s="90">
        <f>'Bureau de vote'!AF238</f>
        <v>0</v>
      </c>
      <c r="AE63" s="83">
        <f>'Bureau de vote'!AG238</f>
        <v>136</v>
      </c>
      <c r="AF63" s="90">
        <f>'Bureau de vote'!AH238</f>
        <v>0</v>
      </c>
    </row>
    <row r="64" spans="1:32" x14ac:dyDescent="0.15">
      <c r="A64" s="23" t="str">
        <f>'Bureau de vote'!C239</f>
        <v>Afaahiti 4</v>
      </c>
      <c r="B64" s="83">
        <f>'Bureau de vote'!D239</f>
        <v>4</v>
      </c>
      <c r="C64" s="83">
        <f>'Bureau de vote'!E239</f>
        <v>1181</v>
      </c>
      <c r="D64" s="83">
        <f>'Bureau de vote'!F239</f>
        <v>736</v>
      </c>
      <c r="E64" s="83">
        <f>'Bureau de vote'!G239</f>
        <v>445</v>
      </c>
      <c r="F64" s="192">
        <f>'Bureau de vote'!H239</f>
        <v>37.68</v>
      </c>
      <c r="G64" s="83">
        <f>'Bureau de vote'!I239</f>
        <v>16</v>
      </c>
      <c r="H64" s="192">
        <f>'Bureau de vote'!J239</f>
        <v>0</v>
      </c>
      <c r="I64" s="83">
        <f>'Bureau de vote'!K239</f>
        <v>9</v>
      </c>
      <c r="J64" s="83">
        <f>'Bureau de vote'!L239</f>
        <v>420</v>
      </c>
      <c r="K64" s="23">
        <f>'Bureau de vote'!M239</f>
        <v>6</v>
      </c>
      <c r="L64" s="90">
        <f>'Bureau de vote'!N239</f>
        <v>0</v>
      </c>
      <c r="M64" s="83">
        <f>'Bureau de vote'!O239</f>
        <v>174</v>
      </c>
      <c r="N64" s="83">
        <f>'Bureau de vote'!P239</f>
        <v>0</v>
      </c>
      <c r="O64" s="23">
        <f>'Bureau de vote'!Q239</f>
        <v>70</v>
      </c>
      <c r="P64" s="90">
        <f>'Bureau de vote'!R239</f>
        <v>0</v>
      </c>
      <c r="Q64" s="23">
        <f>'Bureau de vote'!S239</f>
        <v>17</v>
      </c>
      <c r="R64" s="90">
        <f>'Bureau de vote'!T239</f>
        <v>0</v>
      </c>
      <c r="S64" s="83">
        <f>'Bureau de vote'!U239</f>
        <v>6</v>
      </c>
      <c r="T64" s="83">
        <f>'Bureau de vote'!V239</f>
        <v>0</v>
      </c>
      <c r="U64" s="23">
        <f>'Bureau de vote'!W239</f>
        <v>1</v>
      </c>
      <c r="V64" s="90">
        <f>'Bureau de vote'!X239</f>
        <v>0</v>
      </c>
      <c r="W64" s="83">
        <f>'Bureau de vote'!Y239</f>
        <v>0</v>
      </c>
      <c r="X64" s="83">
        <f>'Bureau de vote'!Z239</f>
        <v>0</v>
      </c>
      <c r="Y64" s="23">
        <f>'Bureau de vote'!AA239</f>
        <v>3</v>
      </c>
      <c r="Z64" s="90">
        <f>'Bureau de vote'!AB239</f>
        <v>0</v>
      </c>
      <c r="AA64" s="83">
        <f>'Bureau de vote'!AC239</f>
        <v>47</v>
      </c>
      <c r="AB64" s="83">
        <f>'Bureau de vote'!AD239</f>
        <v>0</v>
      </c>
      <c r="AC64" s="23">
        <f>'Bureau de vote'!AE239</f>
        <v>6</v>
      </c>
      <c r="AD64" s="90">
        <f>'Bureau de vote'!AF239</f>
        <v>0</v>
      </c>
      <c r="AE64" s="83">
        <f>'Bureau de vote'!AG239</f>
        <v>90</v>
      </c>
      <c r="AF64" s="90">
        <f>'Bureau de vote'!AH239</f>
        <v>0</v>
      </c>
    </row>
    <row r="65" spans="1:32" x14ac:dyDescent="0.15">
      <c r="A65" s="23" t="str">
        <f>'Bureau de vote'!C240</f>
        <v>Pueu</v>
      </c>
      <c r="B65" s="83">
        <f>'Bureau de vote'!D240</f>
        <v>5</v>
      </c>
      <c r="C65" s="83">
        <f>'Bureau de vote'!E240</f>
        <v>1692</v>
      </c>
      <c r="D65" s="83">
        <f>'Bureau de vote'!F240</f>
        <v>1319</v>
      </c>
      <c r="E65" s="83">
        <f>'Bureau de vote'!G240</f>
        <v>373</v>
      </c>
      <c r="F65" s="192">
        <f>'Bureau de vote'!H240</f>
        <v>22.04</v>
      </c>
      <c r="G65" s="83">
        <f>'Bureau de vote'!I240</f>
        <v>10</v>
      </c>
      <c r="H65" s="192">
        <f>'Bureau de vote'!J240</f>
        <v>0</v>
      </c>
      <c r="I65" s="83">
        <f>'Bureau de vote'!K240</f>
        <v>5</v>
      </c>
      <c r="J65" s="83">
        <f>'Bureau de vote'!L240</f>
        <v>358</v>
      </c>
      <c r="K65" s="23">
        <f>'Bureau de vote'!M240</f>
        <v>12</v>
      </c>
      <c r="L65" s="90">
        <f>'Bureau de vote'!N240</f>
        <v>0</v>
      </c>
      <c r="M65" s="83">
        <f>'Bureau de vote'!O240</f>
        <v>150</v>
      </c>
      <c r="N65" s="83">
        <f>'Bureau de vote'!P240</f>
        <v>0</v>
      </c>
      <c r="O65" s="23">
        <f>'Bureau de vote'!Q240</f>
        <v>34</v>
      </c>
      <c r="P65" s="90">
        <f>'Bureau de vote'!R240</f>
        <v>0</v>
      </c>
      <c r="Q65" s="23">
        <f>'Bureau de vote'!S240</f>
        <v>6</v>
      </c>
      <c r="R65" s="90">
        <f>'Bureau de vote'!T240</f>
        <v>0</v>
      </c>
      <c r="S65" s="83">
        <f>'Bureau de vote'!U240</f>
        <v>5</v>
      </c>
      <c r="T65" s="83">
        <f>'Bureau de vote'!V240</f>
        <v>0</v>
      </c>
      <c r="U65" s="23">
        <f>'Bureau de vote'!W240</f>
        <v>4</v>
      </c>
      <c r="V65" s="90">
        <f>'Bureau de vote'!X240</f>
        <v>0</v>
      </c>
      <c r="W65" s="83">
        <f>'Bureau de vote'!Y240</f>
        <v>0</v>
      </c>
      <c r="X65" s="83">
        <f>'Bureau de vote'!Z240</f>
        <v>0</v>
      </c>
      <c r="Y65" s="23">
        <f>'Bureau de vote'!AA240</f>
        <v>0</v>
      </c>
      <c r="Z65" s="90">
        <f>'Bureau de vote'!AB240</f>
        <v>0</v>
      </c>
      <c r="AA65" s="83">
        <f>'Bureau de vote'!AC240</f>
        <v>19</v>
      </c>
      <c r="AB65" s="83">
        <f>'Bureau de vote'!AD240</f>
        <v>0</v>
      </c>
      <c r="AC65" s="23">
        <f>'Bureau de vote'!AE240</f>
        <v>5</v>
      </c>
      <c r="AD65" s="90">
        <f>'Bureau de vote'!AF240</f>
        <v>0</v>
      </c>
      <c r="AE65" s="83">
        <f>'Bureau de vote'!AG240</f>
        <v>123</v>
      </c>
      <c r="AF65" s="90">
        <f>'Bureau de vote'!AH240</f>
        <v>0</v>
      </c>
    </row>
    <row r="66" spans="1:32" x14ac:dyDescent="0.15">
      <c r="A66" s="23" t="str">
        <f>'Bureau de vote'!C241</f>
        <v>Faaone</v>
      </c>
      <c r="B66" s="83">
        <f>'Bureau de vote'!D241</f>
        <v>6</v>
      </c>
      <c r="C66" s="83">
        <f>'Bureau de vote'!E241</f>
        <v>1567</v>
      </c>
      <c r="D66" s="83">
        <f>'Bureau de vote'!F241</f>
        <v>1145</v>
      </c>
      <c r="E66" s="83">
        <f>'Bureau de vote'!G241</f>
        <v>422</v>
      </c>
      <c r="F66" s="192">
        <f>'Bureau de vote'!H241</f>
        <v>26.93</v>
      </c>
      <c r="G66" s="83">
        <f>'Bureau de vote'!I241</f>
        <v>12</v>
      </c>
      <c r="H66" s="192">
        <f>'Bureau de vote'!J241</f>
        <v>0</v>
      </c>
      <c r="I66" s="83">
        <f>'Bureau de vote'!K241</f>
        <v>6</v>
      </c>
      <c r="J66" s="83">
        <f>'Bureau de vote'!L241</f>
        <v>404</v>
      </c>
      <c r="K66" s="23">
        <f>'Bureau de vote'!M241</f>
        <v>4</v>
      </c>
      <c r="L66" s="90">
        <f>'Bureau de vote'!N241</f>
        <v>0</v>
      </c>
      <c r="M66" s="83">
        <f>'Bureau de vote'!O241</f>
        <v>138</v>
      </c>
      <c r="N66" s="83">
        <f>'Bureau de vote'!P241</f>
        <v>0</v>
      </c>
      <c r="O66" s="23">
        <f>'Bureau de vote'!Q241</f>
        <v>58</v>
      </c>
      <c r="P66" s="90">
        <f>'Bureau de vote'!R241</f>
        <v>0</v>
      </c>
      <c r="Q66" s="23">
        <f>'Bureau de vote'!S241</f>
        <v>14</v>
      </c>
      <c r="R66" s="90">
        <f>'Bureau de vote'!T241</f>
        <v>0</v>
      </c>
      <c r="S66" s="83">
        <f>'Bureau de vote'!U241</f>
        <v>2</v>
      </c>
      <c r="T66" s="83">
        <f>'Bureau de vote'!V241</f>
        <v>0</v>
      </c>
      <c r="U66" s="23">
        <f>'Bureau de vote'!W241</f>
        <v>4</v>
      </c>
      <c r="V66" s="90">
        <f>'Bureau de vote'!X241</f>
        <v>0</v>
      </c>
      <c r="W66" s="83">
        <f>'Bureau de vote'!Y241</f>
        <v>0</v>
      </c>
      <c r="X66" s="83">
        <f>'Bureau de vote'!Z241</f>
        <v>0</v>
      </c>
      <c r="Y66" s="23">
        <f>'Bureau de vote'!AA241</f>
        <v>0</v>
      </c>
      <c r="Z66" s="90">
        <f>'Bureau de vote'!AB241</f>
        <v>0</v>
      </c>
      <c r="AA66" s="83">
        <f>'Bureau de vote'!AC241</f>
        <v>17</v>
      </c>
      <c r="AB66" s="83">
        <f>'Bureau de vote'!AD241</f>
        <v>0</v>
      </c>
      <c r="AC66" s="23">
        <f>'Bureau de vote'!AE241</f>
        <v>7</v>
      </c>
      <c r="AD66" s="90">
        <f>'Bureau de vote'!AF241</f>
        <v>0</v>
      </c>
      <c r="AE66" s="83">
        <f>'Bureau de vote'!AG241</f>
        <v>160</v>
      </c>
      <c r="AF66" s="90">
        <f>'Bureau de vote'!AH241</f>
        <v>0</v>
      </c>
    </row>
    <row r="67" spans="1:32" x14ac:dyDescent="0.15">
      <c r="A67" s="23" t="str">
        <f>'Bureau de vote'!C242</f>
        <v>Tautira 1</v>
      </c>
      <c r="B67" s="83">
        <f>'Bureau de vote'!D242</f>
        <v>7</v>
      </c>
      <c r="C67" s="83">
        <f>'Bureau de vote'!E242</f>
        <v>1047</v>
      </c>
      <c r="D67" s="83">
        <f>'Bureau de vote'!F242</f>
        <v>759</v>
      </c>
      <c r="E67" s="83">
        <f>'Bureau de vote'!G242</f>
        <v>288</v>
      </c>
      <c r="F67" s="192">
        <f>'Bureau de vote'!H242</f>
        <v>27.51</v>
      </c>
      <c r="G67" s="83">
        <f>'Bureau de vote'!I242</f>
        <v>7</v>
      </c>
      <c r="H67" s="192">
        <f>'Bureau de vote'!J242</f>
        <v>0</v>
      </c>
      <c r="I67" s="83">
        <f>'Bureau de vote'!K242</f>
        <v>2</v>
      </c>
      <c r="J67" s="83">
        <f>'Bureau de vote'!L242</f>
        <v>279</v>
      </c>
      <c r="K67" s="23">
        <f>'Bureau de vote'!M242</f>
        <v>8</v>
      </c>
      <c r="L67" s="90">
        <f>'Bureau de vote'!N242</f>
        <v>0</v>
      </c>
      <c r="M67" s="83">
        <f>'Bureau de vote'!O242</f>
        <v>125</v>
      </c>
      <c r="N67" s="83">
        <f>'Bureau de vote'!P242</f>
        <v>0</v>
      </c>
      <c r="O67" s="23">
        <f>'Bureau de vote'!Q242</f>
        <v>39</v>
      </c>
      <c r="P67" s="90">
        <f>'Bureau de vote'!R242</f>
        <v>0</v>
      </c>
      <c r="Q67" s="23">
        <f>'Bureau de vote'!S242</f>
        <v>9</v>
      </c>
      <c r="R67" s="90">
        <f>'Bureau de vote'!T242</f>
        <v>0</v>
      </c>
      <c r="S67" s="83">
        <f>'Bureau de vote'!U242</f>
        <v>1</v>
      </c>
      <c r="T67" s="83">
        <f>'Bureau de vote'!V242</f>
        <v>0</v>
      </c>
      <c r="U67" s="23">
        <f>'Bureau de vote'!W242</f>
        <v>4</v>
      </c>
      <c r="V67" s="90">
        <f>'Bureau de vote'!X242</f>
        <v>0</v>
      </c>
      <c r="W67" s="83">
        <f>'Bureau de vote'!Y242</f>
        <v>1</v>
      </c>
      <c r="X67" s="83">
        <f>'Bureau de vote'!Z242</f>
        <v>0</v>
      </c>
      <c r="Y67" s="23">
        <f>'Bureau de vote'!AA242</f>
        <v>3</v>
      </c>
      <c r="Z67" s="90">
        <f>'Bureau de vote'!AB242</f>
        <v>0</v>
      </c>
      <c r="AA67" s="83">
        <f>'Bureau de vote'!AC242</f>
        <v>11</v>
      </c>
      <c r="AB67" s="83">
        <f>'Bureau de vote'!AD242</f>
        <v>0</v>
      </c>
      <c r="AC67" s="23">
        <f>'Bureau de vote'!AE242</f>
        <v>2</v>
      </c>
      <c r="AD67" s="90">
        <f>'Bureau de vote'!AF242</f>
        <v>0</v>
      </c>
      <c r="AE67" s="83">
        <f>'Bureau de vote'!AG242</f>
        <v>76</v>
      </c>
      <c r="AF67" s="90">
        <f>'Bureau de vote'!AH242</f>
        <v>0</v>
      </c>
    </row>
    <row r="68" spans="1:32" x14ac:dyDescent="0.15">
      <c r="A68" s="23" t="str">
        <f>'Bureau de vote'!C243</f>
        <v>Tautira 2</v>
      </c>
      <c r="B68" s="83">
        <f>'Bureau de vote'!D243</f>
        <v>8</v>
      </c>
      <c r="C68" s="83">
        <f>'Bureau de vote'!E243</f>
        <v>1192</v>
      </c>
      <c r="D68" s="83">
        <f>'Bureau de vote'!F243</f>
        <v>829</v>
      </c>
      <c r="E68" s="83">
        <f>'Bureau de vote'!G243</f>
        <v>363</v>
      </c>
      <c r="F68" s="192">
        <f>'Bureau de vote'!H243</f>
        <v>30.45</v>
      </c>
      <c r="G68" s="83">
        <f>'Bureau de vote'!I243</f>
        <v>10</v>
      </c>
      <c r="H68" s="192">
        <f>'Bureau de vote'!J243</f>
        <v>0</v>
      </c>
      <c r="I68" s="83">
        <f>'Bureau de vote'!K243</f>
        <v>8</v>
      </c>
      <c r="J68" s="83">
        <f>'Bureau de vote'!L243</f>
        <v>345</v>
      </c>
      <c r="K68" s="23">
        <f>'Bureau de vote'!M243</f>
        <v>4</v>
      </c>
      <c r="L68" s="90">
        <f>'Bureau de vote'!N243</f>
        <v>0</v>
      </c>
      <c r="M68" s="83">
        <f>'Bureau de vote'!O243</f>
        <v>165</v>
      </c>
      <c r="N68" s="83">
        <f>'Bureau de vote'!P243</f>
        <v>0</v>
      </c>
      <c r="O68" s="23">
        <f>'Bureau de vote'!Q243</f>
        <v>53</v>
      </c>
      <c r="P68" s="90">
        <f>'Bureau de vote'!R243</f>
        <v>0</v>
      </c>
      <c r="Q68" s="23">
        <f>'Bureau de vote'!S243</f>
        <v>9</v>
      </c>
      <c r="R68" s="90">
        <f>'Bureau de vote'!T243</f>
        <v>0</v>
      </c>
      <c r="S68" s="83">
        <f>'Bureau de vote'!U243</f>
        <v>6</v>
      </c>
      <c r="T68" s="83">
        <f>'Bureau de vote'!V243</f>
        <v>0</v>
      </c>
      <c r="U68" s="23">
        <f>'Bureau de vote'!W243</f>
        <v>4</v>
      </c>
      <c r="V68" s="90">
        <f>'Bureau de vote'!X243</f>
        <v>0</v>
      </c>
      <c r="W68" s="83">
        <f>'Bureau de vote'!Y243</f>
        <v>0</v>
      </c>
      <c r="X68" s="83">
        <f>'Bureau de vote'!Z243</f>
        <v>0</v>
      </c>
      <c r="Y68" s="23">
        <f>'Bureau de vote'!AA243</f>
        <v>2</v>
      </c>
      <c r="Z68" s="90">
        <f>'Bureau de vote'!AB243</f>
        <v>0</v>
      </c>
      <c r="AA68" s="83">
        <f>'Bureau de vote'!AC243</f>
        <v>20</v>
      </c>
      <c r="AB68" s="83">
        <f>'Bureau de vote'!AD243</f>
        <v>0</v>
      </c>
      <c r="AC68" s="23">
        <f>'Bureau de vote'!AE243</f>
        <v>1</v>
      </c>
      <c r="AD68" s="90">
        <f>'Bureau de vote'!AF243</f>
        <v>0</v>
      </c>
      <c r="AE68" s="83">
        <f>'Bureau de vote'!AG243</f>
        <v>81</v>
      </c>
      <c r="AF68" s="90">
        <f>'Bureau de vote'!AH243</f>
        <v>0</v>
      </c>
    </row>
    <row r="69" spans="1:32" x14ac:dyDescent="0.15">
      <c r="A69" s="172" t="str">
        <f>'Bureau de vote'!C244</f>
        <v>TAIARAPU-O</v>
      </c>
      <c r="B69" s="168"/>
      <c r="C69" s="168">
        <f>'Bureau de vote'!E244</f>
        <v>6183</v>
      </c>
      <c r="D69" s="168">
        <f>'Bureau de vote'!F244</f>
        <v>4225</v>
      </c>
      <c r="E69" s="168">
        <f>'Bureau de vote'!G244</f>
        <v>1958</v>
      </c>
      <c r="F69" s="173">
        <f>'Bureau de vote'!H244</f>
        <v>0.31667475335597606</v>
      </c>
      <c r="G69" s="168">
        <f>'Bureau de vote'!I244</f>
        <v>38</v>
      </c>
      <c r="H69" s="173">
        <f>'Bureau de vote'!J244</f>
        <v>6.145883875141517E-3</v>
      </c>
      <c r="I69" s="168">
        <f>'Bureau de vote'!K244</f>
        <v>61</v>
      </c>
      <c r="J69" s="168">
        <f>'Bureau de vote'!L244</f>
        <v>1859</v>
      </c>
      <c r="K69" s="172">
        <f>'Bureau de vote'!M244</f>
        <v>41</v>
      </c>
      <c r="L69" s="193">
        <f>'Bureau de vote'!N244</f>
        <v>2.2054868208714364E-2</v>
      </c>
      <c r="M69" s="168">
        <f>'Bureau de vote'!O244</f>
        <v>834</v>
      </c>
      <c r="N69" s="173">
        <f>'Bureau de vote'!P244</f>
        <v>0.44862829478214095</v>
      </c>
      <c r="O69" s="172">
        <f>'Bureau de vote'!Q244</f>
        <v>278</v>
      </c>
      <c r="P69" s="193">
        <f>'Bureau de vote'!R244</f>
        <v>0.14954276492738031</v>
      </c>
      <c r="Q69" s="172">
        <f>'Bureau de vote'!S244</f>
        <v>58</v>
      </c>
      <c r="R69" s="193">
        <f>'Bureau de vote'!T244</f>
        <v>3.1199569661108123E-2</v>
      </c>
      <c r="S69" s="168">
        <f>'Bureau de vote'!U244</f>
        <v>15</v>
      </c>
      <c r="T69" s="173">
        <f>'Bureau de vote'!V244</f>
        <v>8.0688542227003758E-3</v>
      </c>
      <c r="U69" s="172">
        <f>'Bureau de vote'!W244</f>
        <v>14</v>
      </c>
      <c r="V69" s="193">
        <f>'Bureau de vote'!X244</f>
        <v>7.5309306078536848E-3</v>
      </c>
      <c r="W69" s="168">
        <f>'Bureau de vote'!Y244</f>
        <v>5</v>
      </c>
      <c r="X69" s="173">
        <f>'Bureau de vote'!Z244</f>
        <v>2.6896180742334587E-3</v>
      </c>
      <c r="Y69" s="172">
        <f>'Bureau de vote'!AA244</f>
        <v>7</v>
      </c>
      <c r="Z69" s="193">
        <f>'Bureau de vote'!AB244</f>
        <v>3.7654653039268424E-3</v>
      </c>
      <c r="AA69" s="168">
        <f>'Bureau de vote'!AC244</f>
        <v>134</v>
      </c>
      <c r="AB69" s="173">
        <f>'Bureau de vote'!AD244</f>
        <v>7.2081764389456696E-2</v>
      </c>
      <c r="AC69" s="172">
        <f>'Bureau de vote'!AE244</f>
        <v>18</v>
      </c>
      <c r="AD69" s="193">
        <f>'Bureau de vote'!AF244</f>
        <v>9.6826250672404513E-3</v>
      </c>
      <c r="AE69" s="168">
        <f>'Bureau de vote'!AG244</f>
        <v>455</v>
      </c>
      <c r="AF69" s="193">
        <f>'Bureau de vote'!AH244</f>
        <v>0.24475524475524477</v>
      </c>
    </row>
    <row r="70" spans="1:32" x14ac:dyDescent="0.15">
      <c r="A70" s="23" t="str">
        <f>'Bureau de vote'!C245</f>
        <v>Toahotu</v>
      </c>
      <c r="B70" s="83">
        <f>'Bureau de vote'!D245</f>
        <v>1</v>
      </c>
      <c r="C70" s="83">
        <f>'Bureau de vote'!E245</f>
        <v>2425</v>
      </c>
      <c r="D70" s="83">
        <f>'Bureau de vote'!F245</f>
        <v>1531</v>
      </c>
      <c r="E70" s="83">
        <f>'Bureau de vote'!G245</f>
        <v>894</v>
      </c>
      <c r="F70" s="192">
        <f>'Bureau de vote'!H245</f>
        <v>36.869999999999997</v>
      </c>
      <c r="G70" s="83">
        <f>'Bureau de vote'!I245</f>
        <v>38</v>
      </c>
      <c r="H70" s="192">
        <f>'Bureau de vote'!J245</f>
        <v>0</v>
      </c>
      <c r="I70" s="83">
        <f>'Bureau de vote'!K245</f>
        <v>17</v>
      </c>
      <c r="J70" s="83">
        <f>'Bureau de vote'!L245</f>
        <v>839</v>
      </c>
      <c r="K70" s="23">
        <f>'Bureau de vote'!M245</f>
        <v>19</v>
      </c>
      <c r="L70" s="90">
        <f>'Bureau de vote'!N245</f>
        <v>0</v>
      </c>
      <c r="M70" s="83">
        <f>'Bureau de vote'!O245</f>
        <v>332</v>
      </c>
      <c r="N70" s="83">
        <f>'Bureau de vote'!P245</f>
        <v>0</v>
      </c>
      <c r="O70" s="23">
        <f>'Bureau de vote'!Q245</f>
        <v>157</v>
      </c>
      <c r="P70" s="90">
        <f>'Bureau de vote'!R245</f>
        <v>0</v>
      </c>
      <c r="Q70" s="23">
        <f>'Bureau de vote'!S245</f>
        <v>29</v>
      </c>
      <c r="R70" s="90">
        <f>'Bureau de vote'!T245</f>
        <v>0</v>
      </c>
      <c r="S70" s="83">
        <f>'Bureau de vote'!U245</f>
        <v>6</v>
      </c>
      <c r="T70" s="83">
        <f>'Bureau de vote'!V245</f>
        <v>0</v>
      </c>
      <c r="U70" s="23">
        <f>'Bureau de vote'!W245</f>
        <v>5</v>
      </c>
      <c r="V70" s="90">
        <f>'Bureau de vote'!X245</f>
        <v>0</v>
      </c>
      <c r="W70" s="83">
        <f>'Bureau de vote'!Y245</f>
        <v>1</v>
      </c>
      <c r="X70" s="83">
        <f>'Bureau de vote'!Z245</f>
        <v>0</v>
      </c>
      <c r="Y70" s="23">
        <f>'Bureau de vote'!AA245</f>
        <v>3</v>
      </c>
      <c r="Z70" s="90">
        <f>'Bureau de vote'!AB245</f>
        <v>0</v>
      </c>
      <c r="AA70" s="83">
        <f>'Bureau de vote'!AC245</f>
        <v>82</v>
      </c>
      <c r="AB70" s="83">
        <f>'Bureau de vote'!AD245</f>
        <v>0</v>
      </c>
      <c r="AC70" s="23">
        <f>'Bureau de vote'!AE245</f>
        <v>9</v>
      </c>
      <c r="AD70" s="90">
        <f>'Bureau de vote'!AF245</f>
        <v>0</v>
      </c>
      <c r="AE70" s="83">
        <f>'Bureau de vote'!AG245</f>
        <v>196</v>
      </c>
      <c r="AF70" s="90">
        <f>'Bureau de vote'!AH245</f>
        <v>0</v>
      </c>
    </row>
    <row r="71" spans="1:32" x14ac:dyDescent="0.15">
      <c r="A71" s="23" t="str">
        <f>'Bureau de vote'!C246</f>
        <v>Vairao</v>
      </c>
      <c r="B71" s="83">
        <f>'Bureau de vote'!D246</f>
        <v>2</v>
      </c>
      <c r="C71" s="83">
        <f>'Bureau de vote'!E246</f>
        <v>2325</v>
      </c>
      <c r="D71" s="83">
        <f>'Bureau de vote'!F246</f>
        <v>1685</v>
      </c>
      <c r="E71" s="83">
        <f>'Bureau de vote'!G246</f>
        <v>640</v>
      </c>
      <c r="F71" s="192">
        <f>'Bureau de vote'!H246</f>
        <v>27.53</v>
      </c>
      <c r="G71" s="83">
        <f>'Bureau de vote'!I246</f>
        <v>0</v>
      </c>
      <c r="H71" s="192">
        <f>'Bureau de vote'!J246</f>
        <v>0</v>
      </c>
      <c r="I71" s="83">
        <f>'Bureau de vote'!K246</f>
        <v>22</v>
      </c>
      <c r="J71" s="83">
        <f>'Bureau de vote'!L246</f>
        <v>618</v>
      </c>
      <c r="K71" s="23">
        <f>'Bureau de vote'!M246</f>
        <v>10</v>
      </c>
      <c r="L71" s="90">
        <f>'Bureau de vote'!N246</f>
        <v>0</v>
      </c>
      <c r="M71" s="83">
        <f>'Bureau de vote'!O246</f>
        <v>312</v>
      </c>
      <c r="N71" s="83">
        <f>'Bureau de vote'!P246</f>
        <v>0</v>
      </c>
      <c r="O71" s="23">
        <f>'Bureau de vote'!Q246</f>
        <v>76</v>
      </c>
      <c r="P71" s="90">
        <f>'Bureau de vote'!R246</f>
        <v>0</v>
      </c>
      <c r="Q71" s="23">
        <f>'Bureau de vote'!S246</f>
        <v>18</v>
      </c>
      <c r="R71" s="90">
        <f>'Bureau de vote'!T246</f>
        <v>0</v>
      </c>
      <c r="S71" s="83">
        <f>'Bureau de vote'!U246</f>
        <v>5</v>
      </c>
      <c r="T71" s="83">
        <f>'Bureau de vote'!V246</f>
        <v>0</v>
      </c>
      <c r="U71" s="23">
        <f>'Bureau de vote'!W246</f>
        <v>7</v>
      </c>
      <c r="V71" s="90">
        <f>'Bureau de vote'!X246</f>
        <v>0</v>
      </c>
      <c r="W71" s="83">
        <f>'Bureau de vote'!Y246</f>
        <v>0</v>
      </c>
      <c r="X71" s="83">
        <f>'Bureau de vote'!Z246</f>
        <v>0</v>
      </c>
      <c r="Y71" s="23">
        <f>'Bureau de vote'!AA246</f>
        <v>3</v>
      </c>
      <c r="Z71" s="90">
        <f>'Bureau de vote'!AB246</f>
        <v>0</v>
      </c>
      <c r="AA71" s="83">
        <f>'Bureau de vote'!AC246</f>
        <v>32</v>
      </c>
      <c r="AB71" s="83">
        <f>'Bureau de vote'!AD246</f>
        <v>0</v>
      </c>
      <c r="AC71" s="23">
        <f>'Bureau de vote'!AE246</f>
        <v>8</v>
      </c>
      <c r="AD71" s="90">
        <f>'Bureau de vote'!AF246</f>
        <v>0</v>
      </c>
      <c r="AE71" s="83">
        <f>'Bureau de vote'!AG246</f>
        <v>147</v>
      </c>
      <c r="AF71" s="90">
        <f>'Bureau de vote'!AH246</f>
        <v>0</v>
      </c>
    </row>
    <row r="72" spans="1:32" x14ac:dyDescent="0.15">
      <c r="A72" s="23" t="str">
        <f>'Bureau de vote'!C247</f>
        <v>Teahupoo</v>
      </c>
      <c r="B72" s="83">
        <f>'Bureau de vote'!D247</f>
        <v>3</v>
      </c>
      <c r="C72" s="83">
        <f>'Bureau de vote'!E247</f>
        <v>1433</v>
      </c>
      <c r="D72" s="83">
        <f>'Bureau de vote'!F247</f>
        <v>1009</v>
      </c>
      <c r="E72" s="83">
        <f>'Bureau de vote'!G247</f>
        <v>424</v>
      </c>
      <c r="F72" s="192">
        <f>'Bureau de vote'!H247</f>
        <v>29.59</v>
      </c>
      <c r="G72" s="83">
        <f>'Bureau de vote'!I247</f>
        <v>0</v>
      </c>
      <c r="H72" s="192">
        <f>'Bureau de vote'!J247</f>
        <v>0</v>
      </c>
      <c r="I72" s="83">
        <f>'Bureau de vote'!K247</f>
        <v>22</v>
      </c>
      <c r="J72" s="83">
        <f>'Bureau de vote'!L247</f>
        <v>402</v>
      </c>
      <c r="K72" s="23">
        <f>'Bureau de vote'!M247</f>
        <v>12</v>
      </c>
      <c r="L72" s="90">
        <f>'Bureau de vote'!N247</f>
        <v>0</v>
      </c>
      <c r="M72" s="83">
        <f>'Bureau de vote'!O247</f>
        <v>190</v>
      </c>
      <c r="N72" s="83">
        <f>'Bureau de vote'!P247</f>
        <v>0</v>
      </c>
      <c r="O72" s="23">
        <f>'Bureau de vote'!Q247</f>
        <v>45</v>
      </c>
      <c r="P72" s="90">
        <f>'Bureau de vote'!R247</f>
        <v>0</v>
      </c>
      <c r="Q72" s="23">
        <f>'Bureau de vote'!S247</f>
        <v>11</v>
      </c>
      <c r="R72" s="90">
        <f>'Bureau de vote'!T247</f>
        <v>0</v>
      </c>
      <c r="S72" s="83">
        <f>'Bureau de vote'!U247</f>
        <v>4</v>
      </c>
      <c r="T72" s="83">
        <f>'Bureau de vote'!V247</f>
        <v>0</v>
      </c>
      <c r="U72" s="23">
        <f>'Bureau de vote'!W247</f>
        <v>2</v>
      </c>
      <c r="V72" s="90">
        <f>'Bureau de vote'!X247</f>
        <v>0</v>
      </c>
      <c r="W72" s="83">
        <f>'Bureau de vote'!Y247</f>
        <v>4</v>
      </c>
      <c r="X72" s="83">
        <f>'Bureau de vote'!Z247</f>
        <v>0</v>
      </c>
      <c r="Y72" s="23">
        <f>'Bureau de vote'!AA247</f>
        <v>1</v>
      </c>
      <c r="Z72" s="90">
        <f>'Bureau de vote'!AB247</f>
        <v>0</v>
      </c>
      <c r="AA72" s="83">
        <f>'Bureau de vote'!AC247</f>
        <v>20</v>
      </c>
      <c r="AB72" s="83">
        <f>'Bureau de vote'!AD247</f>
        <v>0</v>
      </c>
      <c r="AC72" s="23">
        <f>'Bureau de vote'!AE247</f>
        <v>1</v>
      </c>
      <c r="AD72" s="90">
        <f>'Bureau de vote'!AF247</f>
        <v>0</v>
      </c>
      <c r="AE72" s="83">
        <f>'Bureau de vote'!AG247</f>
        <v>112</v>
      </c>
      <c r="AF72" s="90">
        <f>'Bureau de vote'!AH247</f>
        <v>0</v>
      </c>
    </row>
    <row r="73" spans="1:32" x14ac:dyDescent="0.15">
      <c r="A73" s="172" t="str">
        <f>'Bureau de vote'!C258</f>
        <v>TEVA I UTA</v>
      </c>
      <c r="B73" s="168"/>
      <c r="C73" s="168">
        <f>'Bureau de vote'!E258</f>
        <v>7250</v>
      </c>
      <c r="D73" s="168">
        <f>'Bureau de vote'!F258</f>
        <v>4890</v>
      </c>
      <c r="E73" s="168">
        <f>'Bureau de vote'!G258</f>
        <v>2360</v>
      </c>
      <c r="F73" s="173">
        <f>'Bureau de vote'!H258</f>
        <v>0.32551724137931032</v>
      </c>
      <c r="G73" s="168">
        <f>'Bureau de vote'!I258</f>
        <v>22</v>
      </c>
      <c r="H73" s="173">
        <f>'Bureau de vote'!J258</f>
        <v>3.0344827586206895E-3</v>
      </c>
      <c r="I73" s="168">
        <f>'Bureau de vote'!K258</f>
        <v>80</v>
      </c>
      <c r="J73" s="168">
        <f>'Bureau de vote'!L258</f>
        <v>2258</v>
      </c>
      <c r="K73" s="172">
        <f>'Bureau de vote'!M258</f>
        <v>34</v>
      </c>
      <c r="L73" s="193">
        <f>'Bureau de vote'!N258</f>
        <v>1.5057573073516387E-2</v>
      </c>
      <c r="M73" s="168">
        <f>'Bureau de vote'!O258</f>
        <v>965</v>
      </c>
      <c r="N73" s="173">
        <f>'Bureau de vote'!P258</f>
        <v>0.42736935341009741</v>
      </c>
      <c r="O73" s="172">
        <f>'Bureau de vote'!Q258</f>
        <v>284</v>
      </c>
      <c r="P73" s="193">
        <f>'Bureau de vote'!R258</f>
        <v>0.12577502214348982</v>
      </c>
      <c r="Q73" s="172">
        <f>'Bureau de vote'!S258</f>
        <v>50</v>
      </c>
      <c r="R73" s="193">
        <f>'Bureau de vote'!T258</f>
        <v>2.2143489813994686E-2</v>
      </c>
      <c r="S73" s="168">
        <f>'Bureau de vote'!U258</f>
        <v>19</v>
      </c>
      <c r="T73" s="173">
        <f>'Bureau de vote'!V258</f>
        <v>8.4145261293179802E-3</v>
      </c>
      <c r="U73" s="172">
        <f>'Bureau de vote'!W258</f>
        <v>23</v>
      </c>
      <c r="V73" s="193">
        <f>'Bureau de vote'!X258</f>
        <v>1.0186005314437556E-2</v>
      </c>
      <c r="W73" s="168">
        <f>'Bureau de vote'!Y258</f>
        <v>8</v>
      </c>
      <c r="X73" s="173">
        <f>'Bureau de vote'!Z258</f>
        <v>3.5429583702391498E-3</v>
      </c>
      <c r="Y73" s="172">
        <f>'Bureau de vote'!AA258</f>
        <v>6</v>
      </c>
      <c r="Z73" s="193">
        <f>'Bureau de vote'!AB258</f>
        <v>2.6572187776793621E-3</v>
      </c>
      <c r="AA73" s="168">
        <f>'Bureau de vote'!AC258</f>
        <v>158</v>
      </c>
      <c r="AB73" s="173">
        <f>'Bureau de vote'!AD258</f>
        <v>6.997342781222321E-2</v>
      </c>
      <c r="AC73" s="172">
        <f>'Bureau de vote'!AE258</f>
        <v>21</v>
      </c>
      <c r="AD73" s="193">
        <f>'Bureau de vote'!AF258</f>
        <v>9.3002657218777679E-3</v>
      </c>
      <c r="AE73" s="168">
        <f>'Bureau de vote'!AG258</f>
        <v>690</v>
      </c>
      <c r="AF73" s="193">
        <f>'Bureau de vote'!AH258</f>
        <v>0.30558015943312666</v>
      </c>
    </row>
    <row r="74" spans="1:32" x14ac:dyDescent="0.15">
      <c r="A74" s="23" t="str">
        <f>'Bureau de vote'!C259</f>
        <v>Mataiea 1</v>
      </c>
      <c r="B74" s="83">
        <f>'Bureau de vote'!D259</f>
        <v>1</v>
      </c>
      <c r="C74" s="83">
        <f>'Bureau de vote'!E259</f>
        <v>2016</v>
      </c>
      <c r="D74" s="83">
        <f>'Bureau de vote'!F259</f>
        <v>1371</v>
      </c>
      <c r="E74" s="83">
        <f>'Bureau de vote'!G259</f>
        <v>645</v>
      </c>
      <c r="F74" s="192">
        <f>'Bureau de vote'!H259</f>
        <v>31.99</v>
      </c>
      <c r="G74" s="83">
        <f>'Bureau de vote'!I259</f>
        <v>0</v>
      </c>
      <c r="H74" s="192">
        <f>'Bureau de vote'!J259</f>
        <v>0</v>
      </c>
      <c r="I74" s="83">
        <f>'Bureau de vote'!K259</f>
        <v>26</v>
      </c>
      <c r="J74" s="83">
        <f>'Bureau de vote'!L259</f>
        <v>619</v>
      </c>
      <c r="K74" s="23">
        <f>'Bureau de vote'!M259</f>
        <v>8</v>
      </c>
      <c r="L74" s="90">
        <f>'Bureau de vote'!N259</f>
        <v>0</v>
      </c>
      <c r="M74" s="83">
        <f>'Bureau de vote'!O259</f>
        <v>165</v>
      </c>
      <c r="N74" s="83">
        <f>'Bureau de vote'!P259</f>
        <v>0</v>
      </c>
      <c r="O74" s="23">
        <f>'Bureau de vote'!Q259</f>
        <v>98</v>
      </c>
      <c r="P74" s="90">
        <f>'Bureau de vote'!R259</f>
        <v>0</v>
      </c>
      <c r="Q74" s="23">
        <f>'Bureau de vote'!S259</f>
        <v>15</v>
      </c>
      <c r="R74" s="90">
        <f>'Bureau de vote'!T259</f>
        <v>0</v>
      </c>
      <c r="S74" s="83">
        <f>'Bureau de vote'!U259</f>
        <v>8</v>
      </c>
      <c r="T74" s="83">
        <f>'Bureau de vote'!V259</f>
        <v>0</v>
      </c>
      <c r="U74" s="23">
        <f>'Bureau de vote'!W259</f>
        <v>4</v>
      </c>
      <c r="V74" s="90">
        <f>'Bureau de vote'!X259</f>
        <v>0</v>
      </c>
      <c r="W74" s="83">
        <f>'Bureau de vote'!Y259</f>
        <v>7</v>
      </c>
      <c r="X74" s="83">
        <f>'Bureau de vote'!Z259</f>
        <v>0</v>
      </c>
      <c r="Y74" s="23">
        <f>'Bureau de vote'!AA259</f>
        <v>3</v>
      </c>
      <c r="Z74" s="90">
        <f>'Bureau de vote'!AB259</f>
        <v>0</v>
      </c>
      <c r="AA74" s="83">
        <f>'Bureau de vote'!AC259</f>
        <v>55</v>
      </c>
      <c r="AB74" s="83">
        <f>'Bureau de vote'!AD259</f>
        <v>0</v>
      </c>
      <c r="AC74" s="23">
        <f>'Bureau de vote'!AE259</f>
        <v>5</v>
      </c>
      <c r="AD74" s="90">
        <f>'Bureau de vote'!AF259</f>
        <v>0</v>
      </c>
      <c r="AE74" s="83">
        <f>'Bureau de vote'!AG259</f>
        <v>251</v>
      </c>
      <c r="AF74" s="90">
        <f>'Bureau de vote'!AH259</f>
        <v>0</v>
      </c>
    </row>
    <row r="75" spans="1:32" x14ac:dyDescent="0.15">
      <c r="A75" s="23" t="str">
        <f>'Bureau de vote'!C260</f>
        <v>Mataiea 2</v>
      </c>
      <c r="B75" s="83">
        <f>'Bureau de vote'!D260</f>
        <v>2</v>
      </c>
      <c r="C75" s="83">
        <f>'Bureau de vote'!E260</f>
        <v>1727</v>
      </c>
      <c r="D75" s="83">
        <f>'Bureau de vote'!F260</f>
        <v>1132</v>
      </c>
      <c r="E75" s="83">
        <f>'Bureau de vote'!G260</f>
        <v>595</v>
      </c>
      <c r="F75" s="192">
        <f>'Bureau de vote'!H260</f>
        <v>34.450000000000003</v>
      </c>
      <c r="G75" s="83">
        <f>'Bureau de vote'!I260</f>
        <v>0</v>
      </c>
      <c r="H75" s="192">
        <f>'Bureau de vote'!J260</f>
        <v>0</v>
      </c>
      <c r="I75" s="83">
        <f>'Bureau de vote'!K260</f>
        <v>35</v>
      </c>
      <c r="J75" s="83">
        <f>'Bureau de vote'!L260</f>
        <v>560</v>
      </c>
      <c r="K75" s="23">
        <f>'Bureau de vote'!M260</f>
        <v>10</v>
      </c>
      <c r="L75" s="90">
        <f>'Bureau de vote'!N260</f>
        <v>0</v>
      </c>
      <c r="M75" s="83">
        <f>'Bureau de vote'!O260</f>
        <v>178</v>
      </c>
      <c r="N75" s="83">
        <f>'Bureau de vote'!P260</f>
        <v>0</v>
      </c>
      <c r="O75" s="23">
        <f>'Bureau de vote'!Q260</f>
        <v>76</v>
      </c>
      <c r="P75" s="90">
        <f>'Bureau de vote'!R260</f>
        <v>0</v>
      </c>
      <c r="Q75" s="23">
        <f>'Bureau de vote'!S260</f>
        <v>12</v>
      </c>
      <c r="R75" s="90">
        <f>'Bureau de vote'!T260</f>
        <v>0</v>
      </c>
      <c r="S75" s="83">
        <f>'Bureau de vote'!U260</f>
        <v>2</v>
      </c>
      <c r="T75" s="83">
        <f>'Bureau de vote'!V260</f>
        <v>0</v>
      </c>
      <c r="U75" s="23">
        <f>'Bureau de vote'!W260</f>
        <v>7</v>
      </c>
      <c r="V75" s="90">
        <f>'Bureau de vote'!X260</f>
        <v>0</v>
      </c>
      <c r="W75" s="83">
        <f>'Bureau de vote'!Y260</f>
        <v>0</v>
      </c>
      <c r="X75" s="83">
        <f>'Bureau de vote'!Z260</f>
        <v>0</v>
      </c>
      <c r="Y75" s="23">
        <f>'Bureau de vote'!AA260</f>
        <v>1</v>
      </c>
      <c r="Z75" s="90">
        <f>'Bureau de vote'!AB260</f>
        <v>0</v>
      </c>
      <c r="AA75" s="83">
        <f>'Bureau de vote'!AC260</f>
        <v>42</v>
      </c>
      <c r="AB75" s="83">
        <f>'Bureau de vote'!AD260</f>
        <v>0</v>
      </c>
      <c r="AC75" s="23">
        <f>'Bureau de vote'!AE260</f>
        <v>4</v>
      </c>
      <c r="AD75" s="90">
        <f>'Bureau de vote'!AF260</f>
        <v>0</v>
      </c>
      <c r="AE75" s="83">
        <f>'Bureau de vote'!AG260</f>
        <v>228</v>
      </c>
      <c r="AF75" s="90">
        <f>'Bureau de vote'!AH260</f>
        <v>0</v>
      </c>
    </row>
    <row r="76" spans="1:32" x14ac:dyDescent="0.15">
      <c r="A76" s="23" t="str">
        <f>'Bureau de vote'!C261</f>
        <v>Papeari 1</v>
      </c>
      <c r="B76" s="83">
        <f>'Bureau de vote'!D261</f>
        <v>3</v>
      </c>
      <c r="C76" s="83">
        <f>'Bureau de vote'!E261</f>
        <v>1523</v>
      </c>
      <c r="D76" s="83">
        <f>'Bureau de vote'!F261</f>
        <v>1029</v>
      </c>
      <c r="E76" s="83">
        <f>'Bureau de vote'!G261</f>
        <v>494</v>
      </c>
      <c r="F76" s="192">
        <f>'Bureau de vote'!H261</f>
        <v>32.44</v>
      </c>
      <c r="G76" s="83">
        <f>'Bureau de vote'!I261</f>
        <v>8</v>
      </c>
      <c r="H76" s="192">
        <f>'Bureau de vote'!J261</f>
        <v>0</v>
      </c>
      <c r="I76" s="83">
        <f>'Bureau de vote'!K261</f>
        <v>4</v>
      </c>
      <c r="J76" s="83">
        <f>'Bureau de vote'!L261</f>
        <v>482</v>
      </c>
      <c r="K76" s="23">
        <f>'Bureau de vote'!M261</f>
        <v>11</v>
      </c>
      <c r="L76" s="90">
        <f>'Bureau de vote'!N261</f>
        <v>0</v>
      </c>
      <c r="M76" s="83">
        <f>'Bureau de vote'!O261</f>
        <v>304</v>
      </c>
      <c r="N76" s="83">
        <f>'Bureau de vote'!P261</f>
        <v>0</v>
      </c>
      <c r="O76" s="23">
        <f>'Bureau de vote'!Q261</f>
        <v>49</v>
      </c>
      <c r="P76" s="90">
        <f>'Bureau de vote'!R261</f>
        <v>0</v>
      </c>
      <c r="Q76" s="23">
        <f>'Bureau de vote'!S261</f>
        <v>9</v>
      </c>
      <c r="R76" s="90">
        <f>'Bureau de vote'!T261</f>
        <v>0</v>
      </c>
      <c r="S76" s="83">
        <f>'Bureau de vote'!U261</f>
        <v>1</v>
      </c>
      <c r="T76" s="83">
        <f>'Bureau de vote'!V261</f>
        <v>0</v>
      </c>
      <c r="U76" s="23">
        <f>'Bureau de vote'!W261</f>
        <v>4</v>
      </c>
      <c r="V76" s="90">
        <f>'Bureau de vote'!X261</f>
        <v>0</v>
      </c>
      <c r="W76" s="83">
        <f>'Bureau de vote'!Y261</f>
        <v>0</v>
      </c>
      <c r="X76" s="83">
        <f>'Bureau de vote'!Z261</f>
        <v>0</v>
      </c>
      <c r="Y76" s="23">
        <f>'Bureau de vote'!AA261</f>
        <v>0</v>
      </c>
      <c r="Z76" s="90">
        <f>'Bureau de vote'!AB261</f>
        <v>0</v>
      </c>
      <c r="AA76" s="83">
        <f>'Bureau de vote'!AC261</f>
        <v>18</v>
      </c>
      <c r="AB76" s="83">
        <f>'Bureau de vote'!AD261</f>
        <v>0</v>
      </c>
      <c r="AC76" s="23">
        <f>'Bureau de vote'!AE261</f>
        <v>3</v>
      </c>
      <c r="AD76" s="90">
        <f>'Bureau de vote'!AF261</f>
        <v>0</v>
      </c>
      <c r="AE76" s="83">
        <f>'Bureau de vote'!AG261</f>
        <v>83</v>
      </c>
      <c r="AF76" s="90">
        <f>'Bureau de vote'!AH261</f>
        <v>0</v>
      </c>
    </row>
    <row r="77" spans="1:32" x14ac:dyDescent="0.15">
      <c r="A77" s="23" t="str">
        <f>'Bureau de vote'!C262</f>
        <v>Papeari 2</v>
      </c>
      <c r="B77" s="83">
        <f>'Bureau de vote'!D262</f>
        <v>4</v>
      </c>
      <c r="C77" s="83">
        <f>'Bureau de vote'!E262</f>
        <v>1984</v>
      </c>
      <c r="D77" s="83">
        <f>'Bureau de vote'!F262</f>
        <v>1358</v>
      </c>
      <c r="E77" s="83">
        <f>'Bureau de vote'!G262</f>
        <v>626</v>
      </c>
      <c r="F77" s="192">
        <f>'Bureau de vote'!H262</f>
        <v>31.55</v>
      </c>
      <c r="G77" s="83">
        <f>'Bureau de vote'!I262</f>
        <v>14</v>
      </c>
      <c r="H77" s="192">
        <f>'Bureau de vote'!J262</f>
        <v>0</v>
      </c>
      <c r="I77" s="83">
        <f>'Bureau de vote'!K262</f>
        <v>15</v>
      </c>
      <c r="J77" s="83">
        <f>'Bureau de vote'!L262</f>
        <v>597</v>
      </c>
      <c r="K77" s="23">
        <f>'Bureau de vote'!M262</f>
        <v>5</v>
      </c>
      <c r="L77" s="90">
        <f>'Bureau de vote'!N262</f>
        <v>0</v>
      </c>
      <c r="M77" s="83">
        <f>'Bureau de vote'!O262</f>
        <v>318</v>
      </c>
      <c r="N77" s="83">
        <f>'Bureau de vote'!P262</f>
        <v>0</v>
      </c>
      <c r="O77" s="23">
        <f>'Bureau de vote'!Q262</f>
        <v>61</v>
      </c>
      <c r="P77" s="90">
        <f>'Bureau de vote'!R262</f>
        <v>0</v>
      </c>
      <c r="Q77" s="23">
        <f>'Bureau de vote'!S262</f>
        <v>14</v>
      </c>
      <c r="R77" s="90">
        <f>'Bureau de vote'!T262</f>
        <v>0</v>
      </c>
      <c r="S77" s="83">
        <f>'Bureau de vote'!U262</f>
        <v>8</v>
      </c>
      <c r="T77" s="83">
        <f>'Bureau de vote'!V262</f>
        <v>0</v>
      </c>
      <c r="U77" s="23">
        <f>'Bureau de vote'!W262</f>
        <v>8</v>
      </c>
      <c r="V77" s="90">
        <f>'Bureau de vote'!X262</f>
        <v>0</v>
      </c>
      <c r="W77" s="83">
        <f>'Bureau de vote'!Y262</f>
        <v>1</v>
      </c>
      <c r="X77" s="83">
        <f>'Bureau de vote'!Z262</f>
        <v>0</v>
      </c>
      <c r="Y77" s="23">
        <f>'Bureau de vote'!AA262</f>
        <v>2</v>
      </c>
      <c r="Z77" s="90">
        <f>'Bureau de vote'!AB262</f>
        <v>0</v>
      </c>
      <c r="AA77" s="83">
        <f>'Bureau de vote'!AC262</f>
        <v>43</v>
      </c>
      <c r="AB77" s="83">
        <f>'Bureau de vote'!AD262</f>
        <v>0</v>
      </c>
      <c r="AC77" s="23">
        <f>'Bureau de vote'!AE262</f>
        <v>9</v>
      </c>
      <c r="AD77" s="90">
        <f>'Bureau de vote'!AF262</f>
        <v>0</v>
      </c>
      <c r="AE77" s="83">
        <f>'Bureau de vote'!AG262</f>
        <v>128</v>
      </c>
      <c r="AF77" s="90">
        <f>'Bureau de vote'!AH262</f>
        <v>0</v>
      </c>
    </row>
    <row r="78" spans="1:32" x14ac:dyDescent="0.15">
      <c r="A78" s="172" t="str">
        <f>'Bureau de vote'!C263</f>
        <v>TUBUAI</v>
      </c>
      <c r="B78" s="168"/>
      <c r="C78" s="168">
        <f>'Bureau de vote'!E263</f>
        <v>1637</v>
      </c>
      <c r="D78" s="168">
        <f>'Bureau de vote'!F263</f>
        <v>757</v>
      </c>
      <c r="E78" s="168">
        <f>'Bureau de vote'!G263</f>
        <v>880</v>
      </c>
      <c r="F78" s="173">
        <f>'Bureau de vote'!H263</f>
        <v>0.53756872327428218</v>
      </c>
      <c r="G78" s="168">
        <f>'Bureau de vote'!I263</f>
        <v>26</v>
      </c>
      <c r="H78" s="173">
        <f>'Bureau de vote'!J263</f>
        <v>1.588271227855834E-2</v>
      </c>
      <c r="I78" s="168">
        <f>'Bureau de vote'!K263</f>
        <v>22</v>
      </c>
      <c r="J78" s="168">
        <f>'Bureau de vote'!L263</f>
        <v>832</v>
      </c>
      <c r="K78" s="172">
        <f>'Bureau de vote'!M263</f>
        <v>14</v>
      </c>
      <c r="L78" s="193">
        <f>'Bureau de vote'!N263</f>
        <v>1.6826923076923076E-2</v>
      </c>
      <c r="M78" s="168">
        <f>'Bureau de vote'!O263</f>
        <v>384</v>
      </c>
      <c r="N78" s="173">
        <f>'Bureau de vote'!P263</f>
        <v>0.46153846153846156</v>
      </c>
      <c r="O78" s="172">
        <f>'Bureau de vote'!Q263</f>
        <v>45</v>
      </c>
      <c r="P78" s="193">
        <f>'Bureau de vote'!R263</f>
        <v>5.4086538461538464E-2</v>
      </c>
      <c r="Q78" s="172">
        <f>'Bureau de vote'!S263</f>
        <v>18</v>
      </c>
      <c r="R78" s="193">
        <f>'Bureau de vote'!T263</f>
        <v>2.1634615384615384E-2</v>
      </c>
      <c r="S78" s="168">
        <f>'Bureau de vote'!U263</f>
        <v>2</v>
      </c>
      <c r="T78" s="173">
        <f>'Bureau de vote'!V263</f>
        <v>2.403846153846154E-3</v>
      </c>
      <c r="U78" s="172">
        <f>'Bureau de vote'!W263</f>
        <v>8</v>
      </c>
      <c r="V78" s="193">
        <f>'Bureau de vote'!X263</f>
        <v>9.6153846153846159E-3</v>
      </c>
      <c r="W78" s="168">
        <f>'Bureau de vote'!Y263</f>
        <v>1</v>
      </c>
      <c r="X78" s="173">
        <f>'Bureau de vote'!Z263</f>
        <v>1.201923076923077E-3</v>
      </c>
      <c r="Y78" s="172">
        <f>'Bureau de vote'!AA263</f>
        <v>2</v>
      </c>
      <c r="Z78" s="193">
        <f>'Bureau de vote'!AB263</f>
        <v>2.403846153846154E-3</v>
      </c>
      <c r="AA78" s="168">
        <f>'Bureau de vote'!AC263</f>
        <v>29</v>
      </c>
      <c r="AB78" s="173">
        <f>'Bureau de vote'!AD263</f>
        <v>3.4855769230769232E-2</v>
      </c>
      <c r="AC78" s="172">
        <f>'Bureau de vote'!AE263</f>
        <v>23</v>
      </c>
      <c r="AD78" s="193">
        <f>'Bureau de vote'!AF263</f>
        <v>2.7644230769230768E-2</v>
      </c>
      <c r="AE78" s="168">
        <f>'Bureau de vote'!AG263</f>
        <v>306</v>
      </c>
      <c r="AF78" s="193">
        <f>'Bureau de vote'!AH263</f>
        <v>0.36778846153846156</v>
      </c>
    </row>
    <row r="79" spans="1:32" x14ac:dyDescent="0.15">
      <c r="A79" s="23" t="str">
        <f>'Bureau de vote'!C264</f>
        <v>Mataura</v>
      </c>
      <c r="B79" s="83">
        <f>'Bureau de vote'!D264</f>
        <v>1</v>
      </c>
      <c r="C79" s="83">
        <f>'Bureau de vote'!E264</f>
        <v>765</v>
      </c>
      <c r="D79" s="83">
        <f>'Bureau de vote'!F264</f>
        <v>377</v>
      </c>
      <c r="E79" s="83">
        <f>'Bureau de vote'!G264</f>
        <v>388</v>
      </c>
      <c r="F79" s="192">
        <f>'Bureau de vote'!H264</f>
        <v>50.72</v>
      </c>
      <c r="G79" s="83">
        <f>'Bureau de vote'!I264</f>
        <v>17</v>
      </c>
      <c r="H79" s="192">
        <f>'Bureau de vote'!J264</f>
        <v>0</v>
      </c>
      <c r="I79" s="83">
        <f>'Bureau de vote'!K264</f>
        <v>6</v>
      </c>
      <c r="J79" s="83">
        <f>'Bureau de vote'!L264</f>
        <v>365</v>
      </c>
      <c r="K79" s="23">
        <f>'Bureau de vote'!M264</f>
        <v>9</v>
      </c>
      <c r="L79" s="90">
        <f>'Bureau de vote'!N264</f>
        <v>0</v>
      </c>
      <c r="M79" s="83">
        <f>'Bureau de vote'!O264</f>
        <v>174</v>
      </c>
      <c r="N79" s="83">
        <f>'Bureau de vote'!P264</f>
        <v>0</v>
      </c>
      <c r="O79" s="23">
        <f>'Bureau de vote'!Q264</f>
        <v>26</v>
      </c>
      <c r="P79" s="90">
        <f>'Bureau de vote'!R264</f>
        <v>0</v>
      </c>
      <c r="Q79" s="23">
        <f>'Bureau de vote'!S264</f>
        <v>9</v>
      </c>
      <c r="R79" s="90">
        <f>'Bureau de vote'!T264</f>
        <v>0</v>
      </c>
      <c r="S79" s="83">
        <f>'Bureau de vote'!U264</f>
        <v>1</v>
      </c>
      <c r="T79" s="83">
        <f>'Bureau de vote'!V264</f>
        <v>0</v>
      </c>
      <c r="U79" s="23">
        <f>'Bureau de vote'!W264</f>
        <v>3</v>
      </c>
      <c r="V79" s="90">
        <f>'Bureau de vote'!X264</f>
        <v>0</v>
      </c>
      <c r="W79" s="83">
        <f>'Bureau de vote'!Y264</f>
        <v>1</v>
      </c>
      <c r="X79" s="83">
        <f>'Bureau de vote'!Z264</f>
        <v>0</v>
      </c>
      <c r="Y79" s="23">
        <f>'Bureau de vote'!AA264</f>
        <v>0</v>
      </c>
      <c r="Z79" s="90">
        <f>'Bureau de vote'!AB264</f>
        <v>0</v>
      </c>
      <c r="AA79" s="83">
        <f>'Bureau de vote'!AC264</f>
        <v>14</v>
      </c>
      <c r="AB79" s="83">
        <f>'Bureau de vote'!AD264</f>
        <v>0</v>
      </c>
      <c r="AC79" s="23">
        <f>'Bureau de vote'!AE264</f>
        <v>10</v>
      </c>
      <c r="AD79" s="90">
        <f>'Bureau de vote'!AF264</f>
        <v>0</v>
      </c>
      <c r="AE79" s="83">
        <f>'Bureau de vote'!AG264</f>
        <v>118</v>
      </c>
      <c r="AF79" s="90">
        <f>'Bureau de vote'!AH264</f>
        <v>0</v>
      </c>
    </row>
    <row r="80" spans="1:32" x14ac:dyDescent="0.15">
      <c r="A80" s="23" t="str">
        <f>'Bureau de vote'!C265</f>
        <v>Taahuaia</v>
      </c>
      <c r="B80" s="83">
        <f>'Bureau de vote'!D265</f>
        <v>2</v>
      </c>
      <c r="C80" s="83">
        <f>'Bureau de vote'!E265</f>
        <v>419</v>
      </c>
      <c r="D80" s="83">
        <f>'Bureau de vote'!F265</f>
        <v>188</v>
      </c>
      <c r="E80" s="83">
        <f>'Bureau de vote'!G265</f>
        <v>231</v>
      </c>
      <c r="F80" s="192">
        <f>'Bureau de vote'!H265</f>
        <v>55.13</v>
      </c>
      <c r="G80" s="83">
        <f>'Bureau de vote'!I265</f>
        <v>3</v>
      </c>
      <c r="H80" s="192">
        <f>'Bureau de vote'!J265</f>
        <v>0</v>
      </c>
      <c r="I80" s="83">
        <f>'Bureau de vote'!K265</f>
        <v>8</v>
      </c>
      <c r="J80" s="83">
        <f>'Bureau de vote'!L265</f>
        <v>220</v>
      </c>
      <c r="K80" s="23">
        <f>'Bureau de vote'!M265</f>
        <v>0</v>
      </c>
      <c r="L80" s="90">
        <f>'Bureau de vote'!N265</f>
        <v>0</v>
      </c>
      <c r="M80" s="83">
        <f>'Bureau de vote'!O265</f>
        <v>110</v>
      </c>
      <c r="N80" s="83">
        <f>'Bureau de vote'!P265</f>
        <v>0</v>
      </c>
      <c r="O80" s="23">
        <f>'Bureau de vote'!Q265</f>
        <v>7</v>
      </c>
      <c r="P80" s="90">
        <f>'Bureau de vote'!R265</f>
        <v>0</v>
      </c>
      <c r="Q80" s="23">
        <f>'Bureau de vote'!S265</f>
        <v>3</v>
      </c>
      <c r="R80" s="90">
        <f>'Bureau de vote'!T265</f>
        <v>0</v>
      </c>
      <c r="S80" s="83">
        <f>'Bureau de vote'!U265</f>
        <v>0</v>
      </c>
      <c r="T80" s="83">
        <f>'Bureau de vote'!V265</f>
        <v>0</v>
      </c>
      <c r="U80" s="23">
        <f>'Bureau de vote'!W265</f>
        <v>2</v>
      </c>
      <c r="V80" s="90">
        <f>'Bureau de vote'!X265</f>
        <v>0</v>
      </c>
      <c r="W80" s="83">
        <f>'Bureau de vote'!Y265</f>
        <v>0</v>
      </c>
      <c r="X80" s="83">
        <f>'Bureau de vote'!Z265</f>
        <v>0</v>
      </c>
      <c r="Y80" s="23">
        <f>'Bureau de vote'!AA265</f>
        <v>1</v>
      </c>
      <c r="Z80" s="90">
        <f>'Bureau de vote'!AB265</f>
        <v>0</v>
      </c>
      <c r="AA80" s="83">
        <f>'Bureau de vote'!AC265</f>
        <v>14</v>
      </c>
      <c r="AB80" s="83">
        <f>'Bureau de vote'!AD265</f>
        <v>0</v>
      </c>
      <c r="AC80" s="23">
        <f>'Bureau de vote'!AE265</f>
        <v>9</v>
      </c>
      <c r="AD80" s="90">
        <f>'Bureau de vote'!AF265</f>
        <v>0</v>
      </c>
      <c r="AE80" s="83">
        <f>'Bureau de vote'!AG265</f>
        <v>74</v>
      </c>
      <c r="AF80" s="90">
        <f>'Bureau de vote'!AH265</f>
        <v>0</v>
      </c>
    </row>
    <row r="81" spans="1:32" ht="14" thickBot="1" x14ac:dyDescent="0.2">
      <c r="A81" s="130" t="str">
        <f>'Bureau de vote'!C266</f>
        <v>Mahu</v>
      </c>
      <c r="B81" s="133">
        <f>'Bureau de vote'!D266</f>
        <v>3</v>
      </c>
      <c r="C81" s="133">
        <f>'Bureau de vote'!E266</f>
        <v>453</v>
      </c>
      <c r="D81" s="133">
        <f>'Bureau de vote'!F266</f>
        <v>192</v>
      </c>
      <c r="E81" s="133">
        <f>'Bureau de vote'!G266</f>
        <v>261</v>
      </c>
      <c r="F81" s="196">
        <f>'Bureau de vote'!H266</f>
        <v>57.62</v>
      </c>
      <c r="G81" s="133">
        <f>'Bureau de vote'!I266</f>
        <v>6</v>
      </c>
      <c r="H81" s="196">
        <f>'Bureau de vote'!J266</f>
        <v>0</v>
      </c>
      <c r="I81" s="133">
        <f>'Bureau de vote'!K266</f>
        <v>8</v>
      </c>
      <c r="J81" s="133">
        <f>'Bureau de vote'!L266</f>
        <v>247</v>
      </c>
      <c r="K81" s="130">
        <f>'Bureau de vote'!M266</f>
        <v>5</v>
      </c>
      <c r="L81" s="131">
        <f>'Bureau de vote'!N266</f>
        <v>0</v>
      </c>
      <c r="M81" s="133">
        <f>'Bureau de vote'!O266</f>
        <v>100</v>
      </c>
      <c r="N81" s="133">
        <f>'Bureau de vote'!P266</f>
        <v>0</v>
      </c>
      <c r="O81" s="130">
        <f>'Bureau de vote'!Q266</f>
        <v>12</v>
      </c>
      <c r="P81" s="131">
        <f>'Bureau de vote'!R266</f>
        <v>0</v>
      </c>
      <c r="Q81" s="130">
        <f>'Bureau de vote'!S266</f>
        <v>6</v>
      </c>
      <c r="R81" s="131">
        <f>'Bureau de vote'!T266</f>
        <v>0</v>
      </c>
      <c r="S81" s="133">
        <f>'Bureau de vote'!U266</f>
        <v>1</v>
      </c>
      <c r="T81" s="133">
        <f>'Bureau de vote'!V266</f>
        <v>0</v>
      </c>
      <c r="U81" s="130">
        <f>'Bureau de vote'!W266</f>
        <v>3</v>
      </c>
      <c r="V81" s="131">
        <f>'Bureau de vote'!X266</f>
        <v>0</v>
      </c>
      <c r="W81" s="133">
        <f>'Bureau de vote'!Y266</f>
        <v>0</v>
      </c>
      <c r="X81" s="133">
        <f>'Bureau de vote'!Z266</f>
        <v>0</v>
      </c>
      <c r="Y81" s="130">
        <f>'Bureau de vote'!AA266</f>
        <v>1</v>
      </c>
      <c r="Z81" s="131">
        <f>'Bureau de vote'!AB266</f>
        <v>0</v>
      </c>
      <c r="AA81" s="133">
        <f>'Bureau de vote'!AC266</f>
        <v>1</v>
      </c>
      <c r="AB81" s="133">
        <f>'Bureau de vote'!AD266</f>
        <v>0</v>
      </c>
      <c r="AC81" s="130">
        <f>'Bureau de vote'!AE266</f>
        <v>4</v>
      </c>
      <c r="AD81" s="131">
        <f>'Bureau de vote'!AF266</f>
        <v>0</v>
      </c>
      <c r="AE81" s="133">
        <f>'Bureau de vote'!AG266</f>
        <v>114</v>
      </c>
      <c r="AF81" s="131">
        <f>'Bureau de vote'!AH266</f>
        <v>0</v>
      </c>
    </row>
    <row r="82" spans="1:32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32" ht="11.25" customHeight="1" thickBot="1" x14ac:dyDescent="0.2"/>
    <row r="84" spans="1:32" s="152" customFormat="1" ht="26" x14ac:dyDescent="0.1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58" t="str">
        <f>'Archipel - IDV'!K140</f>
        <v>Nicolas</v>
      </c>
      <c r="L84" s="176" t="str">
        <f>'Archipel - IDV'!L140</f>
        <v>DUPONT-AIGAN</v>
      </c>
      <c r="M84" s="158" t="str">
        <f>'Archipel - IDV'!M140</f>
        <v>Marine</v>
      </c>
      <c r="N84" s="124" t="str">
        <f>'Archipel - IDV'!N140</f>
        <v>LE PEN</v>
      </c>
      <c r="O84" s="176" t="str">
        <f>'Archipel - IDV'!O140</f>
        <v>Emmanuel</v>
      </c>
      <c r="P84" s="176" t="str">
        <f>'Archipel - IDV'!P140</f>
        <v>MACRON</v>
      </c>
      <c r="Q84" s="158" t="str">
        <f>'Archipel - IDV'!Q140</f>
        <v>Benoît</v>
      </c>
      <c r="R84" s="124" t="str">
        <f>'Archipel - IDV'!R140</f>
        <v>HAMON</v>
      </c>
      <c r="S84" s="158" t="str">
        <f>'Archipel - IDV'!S140</f>
        <v>Nathalie</v>
      </c>
      <c r="T84" s="124" t="str">
        <f>'Archipel - IDV'!T140</f>
        <v>ARTHAUD</v>
      </c>
      <c r="U84" s="176" t="str">
        <f>'Archipel - IDV'!U140</f>
        <v>Philippe</v>
      </c>
      <c r="V84" s="176" t="str">
        <f>'Archipel - IDV'!V140</f>
        <v>POUTOU</v>
      </c>
      <c r="W84" s="158" t="str">
        <f>'Archipel - IDV'!W140</f>
        <v>Jacques</v>
      </c>
      <c r="X84" s="124" t="str">
        <f>'Archipel - IDV'!X140</f>
        <v>CHEMINADE</v>
      </c>
      <c r="Y84" s="176" t="str">
        <f>'Archipel - IDV'!Y140</f>
        <v>Jean</v>
      </c>
      <c r="Z84" s="176" t="str">
        <f>'Archipel - IDV'!Z140</f>
        <v>LASSALLE</v>
      </c>
      <c r="AA84" s="158" t="str">
        <f>'Archipel - IDV'!AA140</f>
        <v>Jean-Luc</v>
      </c>
      <c r="AB84" s="124" t="str">
        <f>'Archipel - IDV'!AB140</f>
        <v>MELENCHON</v>
      </c>
      <c r="AC84" s="176" t="str">
        <f>'Archipel - IDV'!AC140</f>
        <v>François</v>
      </c>
      <c r="AD84" s="176" t="str">
        <f>'Archipel - IDV'!AD140</f>
        <v>ASSELINEAU</v>
      </c>
      <c r="AE84" s="158" t="str">
        <f>'Archipel - IDV'!AE140</f>
        <v>François</v>
      </c>
      <c r="AF84" s="124" t="str">
        <f>'Archipel - IDV'!AF140</f>
        <v>FILLON</v>
      </c>
    </row>
    <row r="85" spans="1:32" s="113" customFormat="1" ht="29" thickBot="1" x14ac:dyDescent="0.25">
      <c r="A85" s="108" t="s">
        <v>124</v>
      </c>
      <c r="B85" s="109" t="s">
        <v>126</v>
      </c>
      <c r="C85" s="108" t="s">
        <v>112</v>
      </c>
      <c r="D85" s="108" t="s">
        <v>113</v>
      </c>
      <c r="E85" s="108" t="s">
        <v>114</v>
      </c>
      <c r="F85" s="108" t="s">
        <v>173</v>
      </c>
      <c r="G85" s="108" t="str">
        <f>'Archipel - IDV'!G141</f>
        <v>Blancs</v>
      </c>
      <c r="H85" s="108" t="str">
        <f>'Archipel - IDV'!H141</f>
        <v>% Blancs</v>
      </c>
      <c r="I85" s="108" t="str">
        <f>'Archipel - IDV'!I141</f>
        <v>Nuls</v>
      </c>
      <c r="J85" s="108" t="s">
        <v>115</v>
      </c>
      <c r="K85" s="148" t="s">
        <v>116</v>
      </c>
      <c r="L85" s="177" t="s">
        <v>117</v>
      </c>
      <c r="M85" s="148" t="s">
        <v>116</v>
      </c>
      <c r="N85" s="149" t="s">
        <v>117</v>
      </c>
      <c r="O85" s="177" t="s">
        <v>116</v>
      </c>
      <c r="P85" s="177" t="s">
        <v>117</v>
      </c>
      <c r="Q85" s="148" t="s">
        <v>116</v>
      </c>
      <c r="R85" s="149" t="s">
        <v>117</v>
      </c>
      <c r="S85" s="148" t="s">
        <v>116</v>
      </c>
      <c r="T85" s="149" t="s">
        <v>117</v>
      </c>
      <c r="U85" s="148" t="s">
        <v>116</v>
      </c>
      <c r="V85" s="177" t="s">
        <v>117</v>
      </c>
      <c r="W85" s="148" t="s">
        <v>116</v>
      </c>
      <c r="X85" s="149" t="s">
        <v>117</v>
      </c>
      <c r="Y85" s="148" t="s">
        <v>116</v>
      </c>
      <c r="Z85" s="177" t="s">
        <v>117</v>
      </c>
      <c r="AA85" s="148" t="s">
        <v>116</v>
      </c>
      <c r="AB85" s="149" t="s">
        <v>117</v>
      </c>
      <c r="AC85" s="148" t="s">
        <v>116</v>
      </c>
      <c r="AD85" s="177" t="s">
        <v>117</v>
      </c>
      <c r="AE85" s="148" t="s">
        <v>116</v>
      </c>
      <c r="AF85" s="149" t="s">
        <v>117</v>
      </c>
    </row>
    <row r="86" spans="1:32" ht="14" thickBot="1" x14ac:dyDescent="0.2">
      <c r="A86" s="11" t="s">
        <v>72</v>
      </c>
      <c r="B86" s="12">
        <f>COUNTA(B5:B81)</f>
        <v>65</v>
      </c>
      <c r="C86" s="12">
        <f>SUM(C5,C14,C28,C37,C45,C50,C52,C56,C60,C69,C73,C78)</f>
        <v>66638</v>
      </c>
      <c r="D86" s="12">
        <f>SUM(D5,D14,D28,D37,D45,D50,D52,D56,D60,D69,D73,D78)</f>
        <v>42443</v>
      </c>
      <c r="E86" s="12">
        <f>SUM(E5,E14,E28,E37,E45,E50,E52,E56,E60,E69,E73,E78)</f>
        <v>24195</v>
      </c>
      <c r="F86" s="20">
        <f>E86/C86</f>
        <v>0.36308112488369998</v>
      </c>
      <c r="G86" s="119">
        <f>SUM(G5,G14,G28,G37,G45,G50,G52,G56,G60,G69,G73,G78)</f>
        <v>565</v>
      </c>
      <c r="H86" s="139">
        <f>G86/C86</f>
        <v>8.4786458177016112E-3</v>
      </c>
      <c r="I86" s="12">
        <f>SUM(I5,I14,I28,I37,I45,I50,I52,I56,I60,I69,I73,I78)</f>
        <v>582</v>
      </c>
      <c r="J86" s="12">
        <f>SUM(J5,J14,J28,J37,J45,J50,J52,J56,J60,J69,J73,J78)</f>
        <v>23048</v>
      </c>
      <c r="K86" s="11">
        <f>SUM(K5,K14,K28,K37,K45,K50,K52,K56,K60,K69,K73,K78)</f>
        <v>486</v>
      </c>
      <c r="L86" s="20">
        <f>K86/$J86</f>
        <v>2.1086428323498784E-2</v>
      </c>
      <c r="M86" s="11">
        <f>SUM(M5,M14,M28,M37,M45,M50,M52,M56,M60,M69,M73,M78)</f>
        <v>7908</v>
      </c>
      <c r="N86" s="21">
        <f t="shared" ref="N86" si="0">M86/$J86</f>
        <v>0.34311003123915307</v>
      </c>
      <c r="O86" s="11">
        <f t="shared" ref="O86" si="1">SUM(O5,O14,O28,O37,O45,O50,O52,O56,O60,O69,O73,O78)</f>
        <v>3844</v>
      </c>
      <c r="P86" s="21">
        <f t="shared" ref="P86" si="2">O86/$J86</f>
        <v>0.16678236723359943</v>
      </c>
      <c r="Q86" s="11">
        <f t="shared" ref="Q86" si="3">SUM(Q5,Q14,Q28,Q37,Q45,Q50,Q52,Q56,Q60,Q69,Q73,Q78)</f>
        <v>585</v>
      </c>
      <c r="R86" s="21">
        <f t="shared" ref="R86" si="4">Q86/$J86</f>
        <v>2.5381811870878169E-2</v>
      </c>
      <c r="S86" s="11">
        <f t="shared" ref="S86" si="5">SUM(S5,S14,S28,S37,S45,S50,S52,S56,S60,S69,S73,S78)</f>
        <v>227</v>
      </c>
      <c r="T86" s="21">
        <f t="shared" ref="T86" si="6">S86/$J86</f>
        <v>9.8490107601527255E-3</v>
      </c>
      <c r="U86" s="11">
        <f t="shared" ref="U86" si="7">SUM(U5,U14,U28,U37,U45,U50,U52,U56,U60,U69,U73,U78)</f>
        <v>236</v>
      </c>
      <c r="V86" s="21">
        <f t="shared" ref="V86" si="8">U86/$J86</f>
        <v>1.0239500173550851E-2</v>
      </c>
      <c r="W86" s="11">
        <f t="shared" ref="W86" si="9">SUM(W5,W14,W28,W37,W45,W50,W52,W56,W60,W69,W73,W78)</f>
        <v>64</v>
      </c>
      <c r="X86" s="21">
        <f t="shared" ref="X86" si="10">W86/$J86</f>
        <v>2.7768136063866713E-3</v>
      </c>
      <c r="Y86" s="11">
        <f t="shared" ref="Y86" si="11">SUM(Y5,Y14,Y28,Y37,Y45,Y50,Y52,Y56,Y60,Y69,Y73,Y78)</f>
        <v>105</v>
      </c>
      <c r="Z86" s="21">
        <f t="shared" ref="Z86" si="12">Y86/$J86</f>
        <v>4.5557098229781325E-3</v>
      </c>
      <c r="AA86" s="11">
        <f t="shared" ref="AA86" si="13">SUM(AA5,AA14,AA28,AA37,AA45,AA50,AA52,AA56,AA60,AA69,AA73,AA78)</f>
        <v>1702</v>
      </c>
      <c r="AB86" s="21">
        <f t="shared" ref="AB86" si="14">AA86/$J86</f>
        <v>7.384588684484554E-2</v>
      </c>
      <c r="AC86" s="11">
        <f t="shared" ref="AC86" si="15">SUM(AC5,AC14,AC28,AC37,AC45,AC50,AC52,AC56,AC60,AC69,AC73,AC78)</f>
        <v>334</v>
      </c>
      <c r="AD86" s="21">
        <f t="shared" ref="AD86" si="16">AC86/$J86</f>
        <v>1.449149600833044E-2</v>
      </c>
      <c r="AE86" s="11">
        <f t="shared" ref="AE86" si="17">SUM(AE5,AE14,AE28,AE37,AE45,AE50,AE52,AE56,AE60,AE69,AE73,AE78)</f>
        <v>7557</v>
      </c>
      <c r="AF86" s="21">
        <f t="shared" ref="AF86" si="18">AE86/$J86</f>
        <v>0.32788094411662616</v>
      </c>
    </row>
    <row r="88" spans="1:32" ht="14" thickBo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4" thickBot="1" x14ac:dyDescent="0.2"/>
    <row r="90" spans="1:32" s="152" customFormat="1" ht="26" x14ac:dyDescent="0.15">
      <c r="K90" s="141" t="str">
        <f>'Bureau de vote'!M291</f>
        <v>Nicolas</v>
      </c>
      <c r="L90" s="33" t="str">
        <f>'Bureau de vote'!N291</f>
        <v>DUPONT-AIGAN</v>
      </c>
      <c r="M90" s="159" t="str">
        <f>'Bureau de vote'!O291</f>
        <v>Marine</v>
      </c>
      <c r="N90" s="33" t="str">
        <f>'Bureau de vote'!P291</f>
        <v>LE PEN</v>
      </c>
      <c r="O90" s="141" t="str">
        <f>'Bureau de vote'!Q291</f>
        <v>Emmanuel</v>
      </c>
      <c r="P90" s="33" t="str">
        <f>'Bureau de vote'!R291</f>
        <v>MACRON</v>
      </c>
      <c r="Q90" s="141" t="str">
        <f>'Bureau de vote'!S291</f>
        <v>Benoît</v>
      </c>
      <c r="R90" s="33" t="str">
        <f>'Bureau de vote'!T291</f>
        <v>HAMON</v>
      </c>
      <c r="S90" s="141" t="str">
        <f>'Bureau de vote'!U291</f>
        <v>Nathalie</v>
      </c>
      <c r="T90" s="33" t="str">
        <f>'Bureau de vote'!V291</f>
        <v>ARTHAUD</v>
      </c>
      <c r="U90" s="141" t="str">
        <f>'Bureau de vote'!W291</f>
        <v>Philippe</v>
      </c>
      <c r="V90" s="33" t="str">
        <f>'Bureau de vote'!X291</f>
        <v>POUTOU</v>
      </c>
      <c r="W90" s="141" t="str">
        <f>'Bureau de vote'!Y291</f>
        <v>Jacques</v>
      </c>
      <c r="X90" s="33" t="str">
        <f>'Bureau de vote'!Z291</f>
        <v>CHEMINADE</v>
      </c>
      <c r="Y90" s="141" t="str">
        <f>'Bureau de vote'!AA291</f>
        <v>Jean</v>
      </c>
      <c r="Z90" s="33" t="str">
        <f>'Bureau de vote'!AB291</f>
        <v>LASSALLE</v>
      </c>
      <c r="AA90" s="141" t="str">
        <f>'Bureau de vote'!AC291</f>
        <v>Jean-Luc</v>
      </c>
      <c r="AB90" s="33" t="str">
        <f>'Bureau de vote'!AD291</f>
        <v>MELENCHON</v>
      </c>
      <c r="AC90" s="141" t="str">
        <f>'Bureau de vote'!AE291</f>
        <v>François</v>
      </c>
      <c r="AD90" s="33" t="str">
        <f>'Bureau de vote'!AF291</f>
        <v>ASSELINEAU</v>
      </c>
      <c r="AE90" s="159" t="str">
        <f>'Bureau de vote'!AG291</f>
        <v>François</v>
      </c>
      <c r="AF90" s="33" t="str">
        <f>'Bureau de vote'!AH291</f>
        <v>FILLON</v>
      </c>
    </row>
    <row r="91" spans="1:32" s="147" customFormat="1" ht="29" thickBot="1" x14ac:dyDescent="0.25">
      <c r="A91" s="34" t="str">
        <f>'Bureau de vote'!C292</f>
        <v>TOTAL</v>
      </c>
      <c r="B91" s="34" t="str">
        <f>'Bureau de vote'!D292</f>
        <v>Nbr bureau de vote</v>
      </c>
      <c r="C91" s="34" t="str">
        <f>'Bureau de vote'!E292</f>
        <v>Inscrits</v>
      </c>
      <c r="D91" s="34" t="str">
        <f>'Bureau de vote'!F292</f>
        <v>Abst</v>
      </c>
      <c r="E91" s="34" t="str">
        <f>'Bureau de vote'!G292</f>
        <v>Votants</v>
      </c>
      <c r="F91" s="34" t="str">
        <f>'Bureau de vote'!H292</f>
        <v>% Particip.</v>
      </c>
      <c r="G91" s="34" t="str">
        <f>'Bureau de vote'!I292</f>
        <v>Blancs</v>
      </c>
      <c r="H91" s="34" t="str">
        <f>'Bureau de vote'!J292</f>
        <v>% Blancs</v>
      </c>
      <c r="I91" s="34" t="str">
        <f>'Bureau de vote'!K292</f>
        <v>Nuls</v>
      </c>
      <c r="J91" s="34" t="str">
        <f>'Bureau de vote'!L292</f>
        <v>Exprimés</v>
      </c>
      <c r="K91" s="49" t="str">
        <f>'Bureau de vote'!M292</f>
        <v>Voix</v>
      </c>
      <c r="L91" s="50" t="str">
        <f>'Bureau de vote'!N292</f>
        <v>% Voix/Exp</v>
      </c>
      <c r="M91" s="52" t="str">
        <f>'Bureau de vote'!O292</f>
        <v>Voix</v>
      </c>
      <c r="N91" s="143" t="str">
        <f>'Bureau de vote'!P292</f>
        <v>% Voix/Exp</v>
      </c>
      <c r="O91" s="142" t="str">
        <f>'Bureau de vote'!Q292</f>
        <v>Voix</v>
      </c>
      <c r="P91" s="143" t="str">
        <f>'Bureau de vote'!R292</f>
        <v>% Voix/Exp</v>
      </c>
      <c r="Q91" s="142" t="str">
        <f>'Bureau de vote'!S292</f>
        <v>Voix</v>
      </c>
      <c r="R91" s="143" t="str">
        <f>'Bureau de vote'!T292</f>
        <v>% Voix/Exp</v>
      </c>
      <c r="S91" s="142" t="str">
        <f>'Bureau de vote'!U292</f>
        <v>Voix</v>
      </c>
      <c r="T91" s="143" t="str">
        <f>'Bureau de vote'!V292</f>
        <v>% Voix/Exp</v>
      </c>
      <c r="U91" s="142" t="str">
        <f>'Bureau de vote'!W292</f>
        <v>Voix</v>
      </c>
      <c r="V91" s="143" t="str">
        <f>'Bureau de vote'!X292</f>
        <v>% Voix/Exp</v>
      </c>
      <c r="W91" s="142" t="str">
        <f>'Bureau de vote'!Y292</f>
        <v>Voix</v>
      </c>
      <c r="X91" s="143" t="str">
        <f>'Bureau de vote'!Z292</f>
        <v>% Voix/Exp</v>
      </c>
      <c r="Y91" s="142" t="str">
        <f>'Bureau de vote'!AA292</f>
        <v>Voix</v>
      </c>
      <c r="Z91" s="143" t="str">
        <f>'Bureau de vote'!AB292</f>
        <v>% Voix/Exp</v>
      </c>
      <c r="AA91" s="142" t="str">
        <f>'Bureau de vote'!AC292</f>
        <v>Voix</v>
      </c>
      <c r="AB91" s="143" t="str">
        <f>'Bureau de vote'!AD292</f>
        <v>% Voix/Exp</v>
      </c>
      <c r="AC91" s="142" t="str">
        <f>'Bureau de vote'!AE292</f>
        <v>Voix</v>
      </c>
      <c r="AD91" s="143" t="str">
        <f>'Bureau de vote'!AF292</f>
        <v>% Voix/Exp</v>
      </c>
      <c r="AE91" s="52" t="str">
        <f>'Bureau de vote'!AG292</f>
        <v>Voix</v>
      </c>
      <c r="AF91" s="143" t="str">
        <f>'Bureau de vote'!AH292</f>
        <v>% Voix/Exp</v>
      </c>
    </row>
    <row r="92" spans="1:32" s="152" customFormat="1" ht="27" thickBot="1" x14ac:dyDescent="0.2">
      <c r="A92" s="115" t="str">
        <f>'Bureau de vote'!C293</f>
        <v>POLYNÉSIE FRANÇAISE</v>
      </c>
      <c r="B92" s="150">
        <f>'Bureau de vote'!D293</f>
        <v>236</v>
      </c>
      <c r="C92" s="150">
        <f>'Bureau de vote'!E293</f>
        <v>203940</v>
      </c>
      <c r="D92" s="150">
        <f>'Bureau de vote'!F293</f>
        <v>124527</v>
      </c>
      <c r="E92" s="150">
        <f>'Bureau de vote'!G293</f>
        <v>79413</v>
      </c>
      <c r="F92" s="153">
        <f>'Bureau de vote'!H293</f>
        <v>0.3893939393939394</v>
      </c>
      <c r="G92" s="150">
        <f>'Bureau de vote'!I293</f>
        <v>1754</v>
      </c>
      <c r="H92" s="153">
        <f>'Bureau de vote'!J293</f>
        <v>8.6005687947435516E-3</v>
      </c>
      <c r="I92" s="150">
        <f>'Bureau de vote'!K293</f>
        <v>2038</v>
      </c>
      <c r="J92" s="150">
        <f>'Bureau de vote'!L293</f>
        <v>75621</v>
      </c>
      <c r="K92" s="115">
        <f>'Bureau de vote'!M293</f>
        <v>1767</v>
      </c>
      <c r="L92" s="222">
        <f>'Bureau de vote'!N293</f>
        <v>2.3366525171579323E-2</v>
      </c>
      <c r="M92" s="115">
        <f>'Bureau de vote'!O293</f>
        <v>24604</v>
      </c>
      <c r="N92" s="222">
        <f>'Bureau de vote'!P293</f>
        <v>0.3253593578503326</v>
      </c>
      <c r="O92" s="115">
        <f>'Bureau de vote'!Q293</f>
        <v>11119</v>
      </c>
      <c r="P92" s="222">
        <f>'Bureau de vote'!R293</f>
        <v>0.14703587627775352</v>
      </c>
      <c r="Q92" s="115">
        <f>'Bureau de vote'!S293</f>
        <v>2203</v>
      </c>
      <c r="R92" s="222">
        <f>'Bureau de vote'!T293</f>
        <v>2.9132119384826967E-2</v>
      </c>
      <c r="S92" s="115">
        <f>'Bureau de vote'!U293</f>
        <v>689</v>
      </c>
      <c r="T92" s="222">
        <f>'Bureau de vote'!V293</f>
        <v>9.1112257177239121E-3</v>
      </c>
      <c r="U92" s="115">
        <f>'Bureau de vote'!W293</f>
        <v>755</v>
      </c>
      <c r="V92" s="222">
        <f>'Bureau de vote'!X293</f>
        <v>9.9839991536742438E-3</v>
      </c>
      <c r="W92" s="115">
        <f>'Bureau de vote'!Y293</f>
        <v>201</v>
      </c>
      <c r="X92" s="222">
        <f>'Bureau de vote'!Z293</f>
        <v>2.6579918276669178E-3</v>
      </c>
      <c r="Y92" s="115">
        <f>'Bureau de vote'!AA293</f>
        <v>447</v>
      </c>
      <c r="Z92" s="222">
        <f>'Bureau de vote'!AB293</f>
        <v>5.9110564525726977E-3</v>
      </c>
      <c r="AA92" s="115">
        <f>'Bureau de vote'!AC293</f>
        <v>5952</v>
      </c>
      <c r="AB92" s="222">
        <f>'Bureau de vote'!AD293</f>
        <v>7.8708295314793508E-2</v>
      </c>
      <c r="AC92" s="115">
        <f>'Bureau de vote'!AE293</f>
        <v>1206</v>
      </c>
      <c r="AD92" s="222">
        <f>'Bureau de vote'!AF293</f>
        <v>1.5947950966001507E-2</v>
      </c>
      <c r="AE92" s="150">
        <f>'Bureau de vote'!AG293</f>
        <v>26679</v>
      </c>
      <c r="AF92" s="222">
        <f>'Bureau de vote'!AH293</f>
        <v>0.35279882572301346</v>
      </c>
    </row>
  </sheetData>
  <phoneticPr fontId="1" type="noConversion"/>
  <pageMargins left="0.75196850393700787" right="0.75196850393700787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Bureau de vote</vt:lpstr>
      <vt:lpstr>Commune PF</vt:lpstr>
      <vt:lpstr>Archipel - IDV</vt:lpstr>
      <vt:lpstr>Archipel - ISLV</vt:lpstr>
      <vt:lpstr>Archipel - TG</vt:lpstr>
      <vt:lpstr>Archipel - Australes</vt:lpstr>
      <vt:lpstr>Archipels - Marquises</vt:lpstr>
      <vt:lpstr>Circo1 legislative</vt:lpstr>
      <vt:lpstr>Circo2 legislative</vt:lpstr>
      <vt:lpstr>Circo3 legislative</vt:lpstr>
      <vt:lpstr>Camembert PF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</dc:creator>
  <cp:lastModifiedBy>Utilisateur de Microsoft Office</cp:lastModifiedBy>
  <cp:lastPrinted>2017-04-23T14:40:43Z</cp:lastPrinted>
  <dcterms:created xsi:type="dcterms:W3CDTF">2012-04-30T18:57:05Z</dcterms:created>
  <dcterms:modified xsi:type="dcterms:W3CDTF">2017-04-23T18:17:46Z</dcterms:modified>
</cp:coreProperties>
</file>